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1 год\9 месяцев\"/>
    </mc:Choice>
  </mc:AlternateContent>
  <bookViews>
    <workbookView xWindow="120" yWindow="240" windowWidth="9720" windowHeight="7200" activeTab="1"/>
  </bookViews>
  <sheets>
    <sheet name="форма 2" sheetId="8" r:id="rId1"/>
    <sheet name="форма 4" sheetId="10" r:id="rId2"/>
  </sheets>
  <definedNames>
    <definedName name="_xlnm.Print_Titles" localSheetId="0">'форма 2'!$6:$6</definedName>
    <definedName name="_xlnm.Print_Titles" localSheetId="1">'форма 4'!$3:$4</definedName>
    <definedName name="_xlnm.Print_Area" localSheetId="0">'форма 2'!$A$1:$H$112</definedName>
    <definedName name="_xlnm.Print_Area" localSheetId="1">'форма 4'!$A$1:$H$134</definedName>
  </definedNames>
  <calcPr calcId="152511"/>
</workbook>
</file>

<file path=xl/calcChain.xml><?xml version="1.0" encoding="utf-8"?>
<calcChain xmlns="http://schemas.openxmlformats.org/spreadsheetml/2006/main">
  <c r="J126" i="10" l="1"/>
  <c r="K126" i="10" s="1"/>
  <c r="I126" i="10"/>
  <c r="J121" i="10"/>
  <c r="K121" i="10" s="1"/>
  <c r="I121" i="10"/>
  <c r="J116" i="10"/>
  <c r="K116" i="10" s="1"/>
  <c r="I116" i="10"/>
  <c r="J91" i="10"/>
  <c r="K91" i="10" s="1"/>
  <c r="I91" i="10"/>
  <c r="H80" i="10" l="1"/>
  <c r="H81" i="10"/>
  <c r="K81" i="10"/>
  <c r="J81" i="10"/>
  <c r="I81" i="10"/>
  <c r="J66" i="10"/>
  <c r="K66" i="10" s="1"/>
  <c r="I66" i="10"/>
  <c r="J51" i="10"/>
  <c r="K51" i="10" s="1"/>
  <c r="I51" i="10"/>
  <c r="J46" i="10"/>
  <c r="K46" i="10" s="1"/>
  <c r="I46" i="10"/>
  <c r="J41" i="10"/>
  <c r="K41" i="10" s="1"/>
  <c r="I41" i="10"/>
  <c r="J30" i="10"/>
  <c r="K30" i="10" s="1"/>
  <c r="I30" i="10"/>
  <c r="J26" i="10"/>
  <c r="K26" i="10" s="1"/>
  <c r="I26" i="10"/>
  <c r="J21" i="10"/>
  <c r="K21" i="10" s="1"/>
  <c r="I21" i="10"/>
  <c r="J16" i="10"/>
  <c r="K16" i="10" s="1"/>
  <c r="I16" i="10"/>
  <c r="J11" i="10"/>
  <c r="K11" i="10" s="1"/>
  <c r="I11" i="10"/>
  <c r="K6" i="10"/>
  <c r="J6" i="10"/>
  <c r="I6" i="10"/>
  <c r="H62" i="8" l="1"/>
  <c r="H13" i="8" l="1"/>
  <c r="H12" i="8"/>
  <c r="H11" i="8"/>
  <c r="H10" i="8"/>
  <c r="H9" i="8"/>
  <c r="H8" i="8"/>
  <c r="H45" i="8" l="1"/>
  <c r="H105" i="8" l="1"/>
  <c r="H71" i="8" l="1"/>
  <c r="H112" i="8" l="1"/>
  <c r="H111" i="8" l="1"/>
  <c r="H110" i="8"/>
  <c r="H109" i="8"/>
  <c r="H107" i="8" l="1"/>
  <c r="H30" i="8" l="1"/>
  <c r="H33" i="8" l="1"/>
  <c r="H15" i="8" l="1"/>
  <c r="H100" i="8" l="1"/>
  <c r="H99" i="8"/>
  <c r="H98" i="8"/>
  <c r="H97" i="8"/>
  <c r="H96" i="8"/>
  <c r="H95" i="8"/>
  <c r="H94" i="8"/>
  <c r="H104" i="8" l="1"/>
  <c r="H39" i="8" l="1"/>
  <c r="H37" i="8" l="1"/>
  <c r="H38" i="8"/>
  <c r="H40" i="8"/>
  <c r="H41" i="8"/>
  <c r="H42" i="8"/>
  <c r="H43" i="8"/>
  <c r="H44" i="8"/>
  <c r="H46" i="8"/>
  <c r="H36" i="8"/>
  <c r="H75" i="8" l="1"/>
  <c r="H74" i="8"/>
  <c r="H73" i="8"/>
  <c r="H70" i="8"/>
  <c r="H69" i="8"/>
  <c r="H68" i="8"/>
  <c r="H103" i="8" l="1"/>
  <c r="H102" i="8"/>
  <c r="H22" i="8" l="1"/>
  <c r="H21" i="8"/>
  <c r="H20" i="8"/>
  <c r="H19" i="8"/>
  <c r="H18" i="8"/>
  <c r="H17" i="8"/>
  <c r="H16" i="8"/>
  <c r="F132" i="10" l="1"/>
  <c r="F35" i="10" l="1"/>
  <c r="G39" i="10" s="1"/>
  <c r="D35" i="10"/>
  <c r="E36" i="10" s="1"/>
  <c r="E37" i="10" l="1"/>
  <c r="G36" i="10"/>
  <c r="G38" i="10"/>
  <c r="E39" i="10"/>
  <c r="G37" i="10"/>
  <c r="E38" i="10"/>
  <c r="E35" i="10" l="1"/>
  <c r="G35" i="10"/>
  <c r="H36" i="10" l="1"/>
  <c r="H35" i="10"/>
  <c r="F133" i="10" l="1"/>
  <c r="F134" i="10" l="1"/>
  <c r="H25" i="8" l="1"/>
  <c r="H24" i="8"/>
  <c r="H114" i="10"/>
  <c r="H113" i="10"/>
  <c r="H112" i="10"/>
  <c r="D134" i="10"/>
  <c r="D133" i="10"/>
  <c r="D131" i="10"/>
  <c r="H61" i="8"/>
  <c r="H60" i="8"/>
  <c r="H58" i="8"/>
  <c r="H57" i="8"/>
  <c r="H56" i="8"/>
  <c r="H55" i="8"/>
  <c r="H51" i="8"/>
  <c r="H50" i="8"/>
  <c r="H48" i="8"/>
  <c r="H34" i="8"/>
  <c r="H32" i="8"/>
  <c r="H29" i="8"/>
  <c r="H28" i="8"/>
  <c r="H27" i="8"/>
  <c r="H26" i="8"/>
  <c r="D132" i="10" l="1"/>
  <c r="D130" i="10" s="1"/>
  <c r="F131" i="10"/>
  <c r="H110" i="10"/>
  <c r="H132" i="10" l="1"/>
  <c r="E110" i="10"/>
  <c r="H131" i="10" l="1"/>
  <c r="H133" i="10"/>
  <c r="E134" i="10" l="1"/>
  <c r="H134" i="10"/>
  <c r="F130" i="10"/>
  <c r="G134" i="10" l="1"/>
  <c r="G133" i="10"/>
  <c r="G132" i="10"/>
  <c r="G131" i="10"/>
  <c r="E132" i="10"/>
  <c r="H130" i="10"/>
  <c r="E131" i="10"/>
  <c r="E133" i="10"/>
  <c r="G130" i="10" l="1"/>
  <c r="E130" i="10"/>
</calcChain>
</file>

<file path=xl/sharedStrings.xml><?xml version="1.0" encoding="utf-8"?>
<sst xmlns="http://schemas.openxmlformats.org/spreadsheetml/2006/main" count="566" uniqueCount="220">
  <si>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</si>
  <si>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</si>
  <si>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</si>
  <si>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</si>
  <si>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</si>
  <si>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</si>
  <si>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</si>
  <si>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значения показателя на конец отчетного периода (при наличии)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</si>
  <si>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</si>
  <si>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</si>
  <si>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</si>
  <si>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</si>
  <si>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</si>
  <si>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</si>
  <si>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</si>
  <si>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</si>
  <si>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</si>
  <si>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</si>
  <si>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</si>
  <si>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</si>
  <si>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</si>
  <si>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</si>
  <si>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</si>
  <si>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</si>
  <si>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</si>
  <si>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чел.</t>
  </si>
  <si>
    <t>-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</si>
  <si>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</si>
  <si>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</si>
  <si>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</si>
  <si>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</si>
  <si>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4.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</si>
  <si>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</si>
  <si>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</si>
  <si>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</si>
  <si>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</si>
  <si>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</si>
  <si>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</si>
  <si>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</si>
  <si>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</si>
  <si>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6.</t>
  </si>
  <si>
    <t>Средняя продолжительность жизни</t>
  </si>
  <si>
    <t>лет</t>
  </si>
  <si>
    <t>Уровень достижения показателей муниципальной программы и ее подпрограмм</t>
  </si>
  <si>
    <t>6.4.2.</t>
  </si>
  <si>
    <t>Уровень целевого использования бюджетных средств</t>
  </si>
  <si>
    <t>стабильный</t>
  </si>
  <si>
    <t>7.</t>
  </si>
  <si>
    <t>Доля территории муниципального образования, охваченной качественным теле- и радиовещанием, от общей площади территории</t>
  </si>
  <si>
    <t>8.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</si>
  <si>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</si>
  <si>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</si>
  <si>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</si>
  <si>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тыс. рублей</t>
  </si>
  <si>
    <t>8.3.3.1.</t>
  </si>
  <si>
    <t>8.3.3.2.</t>
  </si>
  <si>
    <t>Мероприятие "Предоставление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лицами"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</si>
  <si>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</si>
  <si>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9.</t>
  </si>
  <si>
    <t> прогрессирующий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</si>
  <si>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</si>
  <si>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</si>
  <si>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</si>
  <si>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км</t>
  </si>
  <si>
    <t>Доля выполненных проектов планировки территорий в общем необходимом количестве</t>
  </si>
  <si>
    <t>Потребление топливно-энергетических ресурсов муниципальными учреждениями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</si>
  <si>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</si>
  <si>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</si>
  <si>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</si>
  <si>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</si>
  <si>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10.3.1.</t>
  </si>
  <si>
    <t>11.</t>
  </si>
  <si>
    <t>11.1.1.</t>
  </si>
  <si>
    <t>11.2.</t>
  </si>
  <si>
    <t>Доля граждан, имеющих доступ к получе-нию государственных и муниципальных услуг по принципу «одного окна» по месту пребывания, в том числе в МАУ МФЦ, %</t>
  </si>
  <si>
    <t>Доля граждан, удовлетворенных качеством предоставления государственных и муниципальных услуг в МАУ МФЦ, %</t>
  </si>
  <si>
    <t>11.2.1.</t>
  </si>
  <si>
    <t>Основное мероприятие «Создание условий для предоставления государственных и муниципальных услуг по принципу «одного окна» на базе МАУ МФЦ»</t>
  </si>
  <si>
    <t>Количество заявителей, получивших услуги на площадке МАУ МФЦ, человек</t>
  </si>
  <si>
    <t>человек</t>
  </si>
  <si>
    <t>11.2.2.</t>
  </si>
  <si>
    <t>Основное мероприятие «Обеспечение информационной безопасности в МАУ МФЦ»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</si>
  <si>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</si>
  <si>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</si>
  <si>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тыс. руб.</t>
  </si>
  <si>
    <t>Достижение  предусмотренных Программой, подпрограммами значений целевых показателей (индикаторов) в установленные сроки</t>
  </si>
  <si>
    <t>тыс.руб</t>
  </si>
  <si>
    <t>13.1.</t>
  </si>
  <si>
    <t>13.2.</t>
  </si>
  <si>
    <t>13.3.</t>
  </si>
  <si>
    <t>Основное мероприятие "Развитие сети учреждений культурно-досугового типа"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</si>
  <si>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</si>
  <si>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</si>
  <si>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</si>
  <si>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</si>
  <si>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</si>
  <si>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</si>
  <si>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</si>
  <si>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</si>
  <si>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</si>
  <si>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</si>
  <si>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</si>
  <si>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Основное мероприятие "Организация бухгалтерского обслуживания учреждений"</t>
  </si>
  <si>
    <t>Всего, том числе:</t>
  </si>
  <si>
    <t xml:space="preserve">Федеральный бюджет 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</si>
  <si>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</si>
  <si>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</si>
  <si>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</si>
  <si>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>5.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</si>
  <si>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</si>
  <si>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Охват руководящих и педагогических работников различными формами повышения квалификации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</si>
  <si>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</si>
  <si>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</si>
  <si>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</si>
  <si>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</si>
  <si>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</si>
  <si>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</si>
  <si>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</si>
  <si>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</si>
  <si>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общеобразовательных организациях</t>
  </si>
  <si>
    <t>Уровень ежегодного достижения показателей Программы  и ее подпрограмм</t>
  </si>
  <si>
    <t>Доля газетных площадей с информацией о деятельности органов местного самоуправления, в общем объеме тиража</t>
  </si>
  <si>
    <t>Доля сотрудников   редакций СМИ, принявших участие в творческих профессиональных конкурсах, от общего числа сотрудников</t>
  </si>
  <si>
    <t>Количество посадочных мест в предприятиях общественного питания</t>
  </si>
  <si>
    <t>кол-во семей</t>
  </si>
  <si>
    <t>9.7.1.</t>
  </si>
  <si>
    <t>9.7.2.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</si>
  <si>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</si>
  <si>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общественных территорий»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</si>
  <si>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</si>
  <si>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</si>
  <si>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</si>
  <si>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Доля благоустроенных дворовых территорий от общего количества дворовых территорий</t>
  </si>
  <si>
    <t>Доля площади благоустроенных общественных территорий к общей площади общественных территорий</t>
  </si>
  <si>
    <t>10.4.</t>
  </si>
  <si>
    <t>14.</t>
  </si>
  <si>
    <t>Всего ресурсное обеспечение по муниципальным программам Губкинского городского округа</t>
  </si>
  <si>
    <t>Основное мероприятие "Реализация мероприятий направления (подпрограммы) «Устойчивое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</si>
  <si>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"Реализация мероприятий направления (подпрограммы) «Устойчивое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</si>
  <si>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Мероприятие «Субсидирование части затрат субъектов малого и среднего предпринимательства (гранты) – производителей товаров, работ, услуг, предоставляемых на условиях долевого финансирования целевых расходов по уплате первого взноса (аванса) при заключении договора лизинга оборудования, выплатами по передаче прав на франшизу (паушальный взнос)»</t>
  </si>
  <si>
    <t>Количество субъектов малого и среднего предпринимательства, получателей субсидии на условиях долевого финансирования целевых расходов по уплате первого взноса (аванса) при заключении договора лизинга оборудования, выплатами по передаче прав на франшизу (паушальный взнос)</t>
  </si>
  <si>
    <t>Наименование программы, подпрограммы, основного мероприятия</t>
  </si>
  <si>
    <t>Подпрограмма 2. «Повышение качества и доступности государственных и муниципальных услуг »</t>
  </si>
  <si>
    <t>Подпрограмма 4 "Благоустройство дворовых территорий многоквартирных домов, проездов к дворовым территориям многоквартирных домов Губкинского городского округа"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</si>
  <si>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</si>
  <si>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</si>
  <si>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</si>
  <si>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</si>
  <si>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>Доля граждан, использующих механизм получения государственных и муниципальных услуг в электронной форме</t>
  </si>
  <si>
    <t>12.3.3.</t>
  </si>
  <si>
    <t>Основное мероприятие "Укрепление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учреждениям"</t>
  </si>
  <si>
    <t>Соотношение средней заработной платы социальных работников и средней заработной платы в Белгородской области</t>
  </si>
  <si>
    <t>В соответствии с распоряжением Губернатора Белгородской области от 20.09.2018 года № 757-р, многофункциональные центры предоставления государственных и муниципальных услцг на территории Белгородской области с 2019 года перешли на централизованную систему организации</t>
  </si>
  <si>
    <t>Доля благоустроенных общественных территорий от общего количества общественных территорий</t>
  </si>
  <si>
    <t>Увеличение числа посещений учреждений отрасли культуры</t>
  </si>
  <si>
    <t>13.</t>
  </si>
  <si>
    <t>Доля населения, систематически занимающегося физической культурой и спортом в возрасте от 3 до 79 лет</t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</si>
  <si>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</si>
  <si>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15.</t>
  </si>
  <si>
    <t>литр</t>
  </si>
  <si>
    <t>тыс.штук</t>
  </si>
  <si>
    <t>Доля оценки рыночной стоимости жилья от общей площади жилых помещений в признанных в установленном порядке аварийными и подлежащими сносу многоквартирных домах на период реализации программы</t>
  </si>
  <si>
    <t>Муниципальная программа «Обеспечение доступным и комфортным жильем и коммунальными услугами жителей Губкинского городского округа Белгородской области»</t>
  </si>
  <si>
    <t xml:space="preserve">Увеличение показателя мероприятий по цифровизации городского хозяйства Губкинского городского округа Белгородской области (архитектурная и художественная подсветка общественных зданий; инвентаризация общественных территорий с использованием цифровых приложений; организация постоянного видеонаблюдения общественных территорий) </t>
  </si>
  <si>
    <t>Доля объема закупок оборудования, имеющего российское происхождение, в том числе оборудования, закупаемого в рамках реализации мероприятий государственных (муниципальных) программ современной городской среды</t>
  </si>
  <si>
    <t>Муниципальная программа «Обеспечение доступным и комфортным жильем и коммунальными услугами жителей Губкинского городского округа  Белгородской области»</t>
  </si>
  <si>
    <t>Муниципальная программа «Энергосбережение и повышение энергетической эффективности бюджетной сферы Губкинского городского округа  Белгородской области»</t>
  </si>
  <si>
    <t>Муниципальная программа «Формирование современной городской среды на территории Губкинского городского округа  Белгородской области на 2018-2024 годы»</t>
  </si>
  <si>
    <t xml:space="preserve"> Муниципальная программа «Обеспечение безопасности жизнедеятельности населения Губкинского городского округа Белгородской области»</t>
  </si>
  <si>
    <t>Муниципальная программа 
"Молодежь Губкинского городского округа Белгородской области"</t>
  </si>
  <si>
    <t>Муниципальная программа «Развитие образования Губкинского городского округа Белгородской области»</t>
  </si>
  <si>
    <t>Муниципальная программа "Развитие культуры, искусства и туризма  Губкинского городского округа Белгородской области"</t>
  </si>
  <si>
    <t>Всего подростков и молодежи -19661 чел., из них вовлечены в мероприятия дети школьного возраста от 14 до 18 лет - 4869 чел., учащиеся ССУЗов и ВУЗов -1212 чел., а также в спортиивных молодежных мероприятиях участвует рабочая молодежь -9817 чел., т.е. всего приняли участие 15898 чел. 15898*100/19661=80,8</t>
  </si>
  <si>
    <t>Количество граждан, получивших субсидию на возмещение части затрат на уплату процентов за пользование жилищным (ипотечным) кредитом (займом), полученным в кредитных и иных организациях</t>
  </si>
  <si>
    <t>Муниципальная программа «Развитие информационного общества в Губкинском городском округе Белгородской области»</t>
  </si>
  <si>
    <t xml:space="preserve">Муниципальная программа «Развитие физической культуры и спорта в  Губкинском городском округе Белгородской области» </t>
  </si>
  <si>
    <t>6.3.2.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</si>
  <si>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Белгородской области"</t>
  </si>
  <si>
    <t>Муниципальная программа «Развитие имущественно-земельных отношений в Губкинском городском округе Белгородской области»</t>
  </si>
  <si>
    <t>Доля молодежи в возрасте от 14 до 30 лет, участвующей в добровольческой деятельности от общего числа молодежи Губкинского городского округа в возрасте от 14 до 30 лет</t>
  </si>
  <si>
    <t>Доля граждан, получающих меры социальной поддержки, в общей численности граждан, обратившихся за получением мер социальной поддержки, в соответствии с нормативными правовыми актами Российской Федерации, Белгородской области, Губкинского городского округа</t>
  </si>
  <si>
    <t>Муниципальная программа «Развитие физической культуры и спорта в Губкинском городском округе Белгородской области»</t>
  </si>
  <si>
    <t>Муниципальная программа «Обеспечение населения Губкинского городского округа Белгородской области информацией о деятельности органов местного самоуправления в печатных и электронных  средствах массовой информации»</t>
  </si>
  <si>
    <t>Муниципальная программа "Развитие экономического потенциала и формирование благоприятного предпринимательского климата в Губкинском городском округе Белгородской области"</t>
  </si>
  <si>
    <t>Доля общей площади капитально отремонтированных многоквартирных домов в общей площади многоквартирных домов, требующих проведения капитального ремонта</t>
  </si>
  <si>
    <t>Доля количества капитально отремонтированных многоквартирных домов в общем количестве многоквартирных домов, требующих проведения капитального ремонта</t>
  </si>
  <si>
    <t>Муниципальная программа "Развитие автомобильных дорог общего пользования местного значения Губкинского городского округа Белгородской области"</t>
  </si>
  <si>
    <t>Муниципальная программа "Развитие имущественно-земельных отношений в Губкинском городском округе Белгородской области"</t>
  </si>
  <si>
    <t>Неналоговые доходы  от сдачи в аренду муниципального имущества, зачисляемые в бюджет Губкинского городского округа Белгородской области</t>
  </si>
  <si>
    <t>Неналоговые доходы  от приватизации  муниципального имущества, зачисляемые в бюджет Губкинского городского округа Белгородской области</t>
  </si>
  <si>
    <t>Неналоговые доходы от сдачи в аренду земельных участков, зачисляемые в бюджет Губкинского городского округа Белгородской области</t>
  </si>
  <si>
    <t>Неналоговые доходы от продажи земельных участков, зачисляемые в бюджет Губкинского городского округа Белгородской области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</si>
  <si>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 Белгородской области</t>
  </si>
  <si>
    <t>Доля граждан, принявших участие в решении вопросов развития городской среды от общего количества граждан в возрасте до 14 лет, проживающих в Губкинском городском округе Белгородской области</t>
  </si>
  <si>
    <t xml:space="preserve">Розничная продажа алкогольной продукции на душу населения </t>
  </si>
  <si>
    <t xml:space="preserve">Розничная продажа сигарет и папирос на душу населения  </t>
  </si>
  <si>
    <t xml:space="preserve">Охват взрослого населения городского округа профилактическими осмотрами от числа подлежащих осмотрам </t>
  </si>
  <si>
    <t xml:space="preserve">Охват мероприятиями по  диспансеризации взрослого населения городского  округа от числа подлежащих диспансеризации </t>
  </si>
  <si>
    <t>Муниципальная программа «Обеспечение безопасности жизнедеятельности населения  Губкинского городского округа Белгородской области»</t>
  </si>
  <si>
    <t>Муниципальная программа «Укрепление общественного здоровья в Губкинском городском округе Белгородской области на 2021-2024 годы»</t>
  </si>
  <si>
    <t xml:space="preserve">427*100000/115910=368,4            </t>
  </si>
  <si>
    <t xml:space="preserve">1*100000/115910 = 0,9     2020 г. -7 погибших.   </t>
  </si>
  <si>
    <t xml:space="preserve">               </t>
  </si>
  <si>
    <t xml:space="preserve">4*100/427  = 0,9   Планировалось  28*100/927=3,0   </t>
  </si>
  <si>
    <t>годовой показатель</t>
  </si>
  <si>
    <t>Социальный риск (число погибших в ДТП), на 100 тысяч населения</t>
  </si>
  <si>
    <t>Муниципальная программа «Формирование современной городской среды на территории Губкинского городского округа Белгородской области на 2018-2024 годы»</t>
  </si>
  <si>
    <t>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</si>
  <si>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 xml:space="preserve">Муниципальная программа
"Социальная поддержка граждан в Губкинском городском округе Белгородской области" </t>
  </si>
  <si>
    <t>Форма 4 сводная. "Сведения о ресурсном обеспечении муниципальных программ Губкинского городского округа Белгородской области 
за 9 месяцев 2021 года"</t>
  </si>
  <si>
    <t>Достижение  показателей планируется в IV квартале 2021года</t>
  </si>
  <si>
    <t>Форма 2 сводная "Сведения о достижении значений целевых показателей муниципальных программ Губкинского городского округа Белгородской области" за 9 месяцев 2021 года</t>
  </si>
  <si>
    <t>Муниципальная программа «Обеспечение населения Губкинского городского округа Белгородской области информацией о деятельности органов местного самоуправления в печатных и электронных средствах массовой информации»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</si>
  <si>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образования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</si>
  <si>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Молодежь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</si>
  <si>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культуры, искусства и туризма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</si>
  <si>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Социальная поддержка граждан в 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</si>
  <si>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 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автомобильных дорог общего пользования местного значения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</si>
  <si>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информационного общества в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</si>
  <si>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t>Уровнь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</si>
</sst>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(* #,##0.00_);_(* \(#,##0.00\);_(* &quot;-&quot;??_);_(@_)"/>
    <numFmt numFmtId="165" formatCode="0.0"/>
    <numFmt numFmtId="166" formatCode="#,##0.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3" fillId="0" borderId="3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justify" vertical="center"/>
    </xf>
    <xf numFmtId="0" fontId="10" fillId="0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0" borderId="1" xfId="12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3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4" fontId="3" fillId="0" borderId="1" xfId="14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2" fontId="6" fillId="0" borderId="1" xfId="13" applyNumberFormat="1" applyFont="1" applyFill="1" applyBorder="1" applyAlignment="1">
      <alignment horizontal="center" vertical="center" wrapText="1"/>
    </xf>
    <xf numFmtId="165" fontId="6" fillId="0" borderId="1" xfId="13" applyNumberFormat="1" applyFont="1" applyFill="1" applyBorder="1" applyAlignment="1">
      <alignment horizontal="center" vertical="center" wrapText="1"/>
    </xf>
    <xf numFmtId="2" fontId="4" fillId="0" borderId="1" xfId="13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15">
    <cellStyle name="Денежный" xfId="14" builtinId="4"/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Финансовый" xfId="13" builtinId="3"/>
  </cellStyles>
  <dxfs count="0"/>
  <tableStyles count="0" defaultTableStyle="TableStyleMedium2" defaultPivotStyle="PivotStyleLight16"/>
  <colors>
    <mruColors>
      <color rgb="FFE4FDE3"/>
      <color rgb="FFE0FEB0"/>
      <color rgb="FFF9E3FD"/>
      <color rgb="FF90FA26"/>
      <color rgb="FF9DFB05"/>
      <color rgb="FFBCF6C2"/>
      <color rgb="FFFCB6F7"/>
      <color rgb="FFFFFFFF"/>
      <color rgb="FFFFCCFF"/>
      <color rgb="FFD89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112"/>
  <sheetViews>
    <sheetView view="pageBreakPreview" zoomScale="77" zoomScaleNormal="55" zoomScaleSheetLayoutView="77" workbookViewId="0">
      <pane ySplit="5" topLeftCell="A75" activePane="bottomLeft" state="frozen"/>
      <selection pane="bottomLeft" activeCell="G109" sqref="G109"/>
    </sheetView>
  </sheetViews>
  <sheetFormatPr defaultRowHeight="15.75" x14ac:dyDescent="0.2"/>
  <cols>
    <col min="1" max="1" width="8.5703125" style="32" customWidth="1"/>
    <col min="2" max="2" width="50.28515625" style="23" customWidth="1"/>
    <col min="3" max="3" width="20.7109375" style="9" customWidth="1"/>
    <col min="4" max="4" width="12" style="9" customWidth="1"/>
    <col min="5" max="5" width="11.85546875" style="9" customWidth="1"/>
    <col min="6" max="6" width="11.7109375" style="9" customWidth="1"/>
    <col min="7" max="7" width="13.28515625" style="9" customWidth="1"/>
    <col min="8" max="8" width="9.7109375" style="46" customWidth="1"/>
    <col min="9" max="9" width="9.85546875" style="4" hidden="1" customWidth="1"/>
    <col min="10" max="69" width="9.140625" style="11"/>
    <col min="70" max="16384" width="9.140625" style="1"/>
  </cols>
  <sheetData>
    <row r="1" spans="1:69" ht="49.5" customHeight="1" x14ac:dyDescent="0.2">
      <c r="A1" s="111" t="s">
        <v>211</v>
      </c>
      <c r="B1" s="111"/>
      <c r="C1" s="111"/>
      <c r="D1" s="111"/>
      <c r="E1" s="111"/>
      <c r="F1" s="111"/>
      <c r="G1" s="111"/>
      <c r="H1" s="111"/>
      <c r="I1" s="111"/>
    </row>
    <row r="2" spans="1:69" x14ac:dyDescent="0.2">
      <c r="A2" s="70"/>
      <c r="B2" s="33"/>
      <c r="C2" s="10"/>
      <c r="D2" s="10"/>
      <c r="E2" s="10"/>
      <c r="F2" s="10"/>
      <c r="G2" s="10"/>
      <c r="H2" s="44"/>
      <c r="I2" s="12"/>
    </row>
    <row r="3" spans="1:69" ht="25.5" customHeight="1" x14ac:dyDescent="0.2">
      <c r="A3" s="112" t="s">
        <v>0</v>
      </c>
      <c r="B3" s="113" t="s">
        <v>3</v>
      </c>
      <c r="C3" s="112" t="s">
        <v>4</v>
      </c>
      <c r="D3" s="112" t="s">
        <v>5</v>
      </c>
      <c r="E3" s="112" t="s">
        <v>6</v>
      </c>
      <c r="F3" s="112"/>
      <c r="G3" s="112"/>
      <c r="H3" s="112"/>
      <c r="I3" s="112" t="s">
        <v>7</v>
      </c>
    </row>
    <row r="4" spans="1:69" ht="26.25" customHeight="1" x14ac:dyDescent="0.2">
      <c r="A4" s="112"/>
      <c r="B4" s="113"/>
      <c r="C4" s="112"/>
      <c r="D4" s="112"/>
      <c r="E4" s="112" t="s">
        <v>8</v>
      </c>
      <c r="F4" s="112" t="s">
        <v>9</v>
      </c>
      <c r="G4" s="112"/>
      <c r="H4" s="112"/>
      <c r="I4" s="112"/>
    </row>
    <row r="5" spans="1:69" ht="44.25" customHeight="1" x14ac:dyDescent="0.2">
      <c r="A5" s="112"/>
      <c r="B5" s="113"/>
      <c r="C5" s="112"/>
      <c r="D5" s="112"/>
      <c r="E5" s="112"/>
      <c r="F5" s="69" t="s">
        <v>10</v>
      </c>
      <c r="G5" s="69" t="s">
        <v>11</v>
      </c>
      <c r="H5" s="45" t="s">
        <v>12</v>
      </c>
      <c r="I5" s="112"/>
    </row>
    <row r="6" spans="1:69" ht="13.5" customHeight="1" x14ac:dyDescent="0.2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4">
        <v>9</v>
      </c>
    </row>
    <row r="7" spans="1:69" ht="30" customHeight="1" x14ac:dyDescent="0.2">
      <c r="A7" s="68">
        <v>1</v>
      </c>
      <c r="B7" s="107" t="s">
        <v>168</v>
      </c>
      <c r="C7" s="107"/>
      <c r="D7" s="107"/>
      <c r="E7" s="107"/>
      <c r="F7" s="107"/>
      <c r="G7" s="107"/>
      <c r="H7" s="107"/>
      <c r="I7" s="107"/>
    </row>
    <row r="8" spans="1:69" s="9" customFormat="1" ht="41.25" customHeight="1" x14ac:dyDescent="0.2">
      <c r="A8" s="74" t="s">
        <v>13</v>
      </c>
      <c r="B8" s="47" t="s">
        <v>14</v>
      </c>
      <c r="C8" s="75" t="s">
        <v>15</v>
      </c>
      <c r="D8" s="75" t="s">
        <v>16</v>
      </c>
      <c r="E8" s="25">
        <v>65</v>
      </c>
      <c r="F8" s="75">
        <v>65</v>
      </c>
      <c r="G8" s="25">
        <v>65</v>
      </c>
      <c r="H8" s="3">
        <f t="shared" ref="H8:H13" si="0">G8/F8*100-100</f>
        <v>0</v>
      </c>
      <c r="I8" s="5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s="9" customFormat="1" ht="30.75" customHeight="1" x14ac:dyDescent="0.2">
      <c r="A9" s="74" t="s">
        <v>17</v>
      </c>
      <c r="B9" s="47" t="s">
        <v>18</v>
      </c>
      <c r="C9" s="75" t="s">
        <v>19</v>
      </c>
      <c r="D9" s="75" t="s">
        <v>20</v>
      </c>
      <c r="E9" s="3">
        <v>772.2</v>
      </c>
      <c r="F9" s="7">
        <v>836.9</v>
      </c>
      <c r="G9" s="3">
        <v>544.4</v>
      </c>
      <c r="H9" s="3">
        <f t="shared" si="0"/>
        <v>-34.950412235631504</v>
      </c>
      <c r="I9" s="58" t="s">
        <v>200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s="9" customFormat="1" ht="31.5" customHeight="1" x14ac:dyDescent="0.2">
      <c r="A10" s="74" t="s">
        <v>21</v>
      </c>
      <c r="B10" s="47" t="s">
        <v>205</v>
      </c>
      <c r="C10" s="75" t="s">
        <v>19</v>
      </c>
      <c r="D10" s="75" t="s">
        <v>20</v>
      </c>
      <c r="E10" s="3">
        <v>6</v>
      </c>
      <c r="F10" s="75">
        <v>6.9</v>
      </c>
      <c r="G10" s="3">
        <v>4.3</v>
      </c>
      <c r="H10" s="3">
        <f t="shared" si="0"/>
        <v>-37.681159420289859</v>
      </c>
      <c r="I10" s="60" t="s">
        <v>201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s="9" customFormat="1" ht="57.75" customHeight="1" x14ac:dyDescent="0.2">
      <c r="A11" s="13">
        <v>4</v>
      </c>
      <c r="B11" s="47" t="s">
        <v>22</v>
      </c>
      <c r="C11" s="75" t="s">
        <v>15</v>
      </c>
      <c r="D11" s="75" t="s">
        <v>16</v>
      </c>
      <c r="E11" s="3">
        <v>80.8</v>
      </c>
      <c r="F11" s="7">
        <v>80</v>
      </c>
      <c r="G11" s="3">
        <v>80.8</v>
      </c>
      <c r="H11" s="3">
        <f t="shared" si="0"/>
        <v>1</v>
      </c>
      <c r="I11" s="58" t="s">
        <v>172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s="9" customFormat="1" ht="43.5" customHeight="1" x14ac:dyDescent="0.2">
      <c r="A12" s="13">
        <v>5</v>
      </c>
      <c r="B12" s="47" t="s">
        <v>23</v>
      </c>
      <c r="C12" s="75" t="s">
        <v>19</v>
      </c>
      <c r="D12" s="75" t="s">
        <v>16</v>
      </c>
      <c r="E12" s="3">
        <v>1</v>
      </c>
      <c r="F12" s="7">
        <v>3</v>
      </c>
      <c r="G12" s="3">
        <v>1</v>
      </c>
      <c r="H12" s="3">
        <f t="shared" si="0"/>
        <v>-66.666666666666671</v>
      </c>
      <c r="I12" s="58" t="s">
        <v>203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s="9" customFormat="1" ht="30.75" customHeight="1" x14ac:dyDescent="0.2">
      <c r="A13" s="14">
        <v>6</v>
      </c>
      <c r="B13" s="47" t="s">
        <v>24</v>
      </c>
      <c r="C13" s="75" t="s">
        <v>19</v>
      </c>
      <c r="D13" s="75" t="s">
        <v>20</v>
      </c>
      <c r="E13" s="25">
        <v>157</v>
      </c>
      <c r="F13" s="75">
        <v>155</v>
      </c>
      <c r="G13" s="25">
        <v>118</v>
      </c>
      <c r="H13" s="3">
        <f t="shared" si="0"/>
        <v>-23.870967741935488</v>
      </c>
      <c r="I13" s="58" t="s">
        <v>202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s="9" customFormat="1" ht="24.75" customHeight="1" x14ac:dyDescent="0.2">
      <c r="A14" s="68">
        <v>2</v>
      </c>
      <c r="B14" s="107" t="s">
        <v>213</v>
      </c>
      <c r="C14" s="107"/>
      <c r="D14" s="107"/>
      <c r="E14" s="107"/>
      <c r="F14" s="107"/>
      <c r="G14" s="107"/>
      <c r="H14" s="107"/>
      <c r="I14" s="10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63" customHeight="1" x14ac:dyDescent="0.2">
      <c r="A15" s="75">
        <v>1</v>
      </c>
      <c r="B15" s="50" t="s">
        <v>117</v>
      </c>
      <c r="C15" s="75" t="s">
        <v>15</v>
      </c>
      <c r="D15" s="75" t="s">
        <v>16</v>
      </c>
      <c r="E15" s="75">
        <v>0</v>
      </c>
      <c r="F15" s="75">
        <v>3</v>
      </c>
      <c r="G15" s="75">
        <v>0</v>
      </c>
      <c r="H15" s="63">
        <f>G15/F15*100-100</f>
        <v>-100</v>
      </c>
      <c r="I15" s="78"/>
    </row>
    <row r="16" spans="1:69" ht="36" customHeight="1" x14ac:dyDescent="0.2">
      <c r="A16" s="75">
        <v>2</v>
      </c>
      <c r="B16" s="50" t="s">
        <v>118</v>
      </c>
      <c r="C16" s="75" t="s">
        <v>15</v>
      </c>
      <c r="D16" s="75" t="s">
        <v>16</v>
      </c>
      <c r="E16" s="7">
        <v>63.1</v>
      </c>
      <c r="F16" s="7">
        <v>62.3</v>
      </c>
      <c r="G16" s="7">
        <v>66.099999999999994</v>
      </c>
      <c r="H16" s="63">
        <f>G16/F16*100-100</f>
        <v>6.0995184590690172</v>
      </c>
      <c r="I16" s="47"/>
    </row>
    <row r="17" spans="1:69" ht="105" customHeight="1" x14ac:dyDescent="0.2">
      <c r="A17" s="75">
        <v>3</v>
      </c>
      <c r="B17" s="50" t="s">
        <v>111</v>
      </c>
      <c r="C17" s="75" t="s">
        <v>15</v>
      </c>
      <c r="D17" s="75" t="s">
        <v>16</v>
      </c>
      <c r="E17" s="7">
        <v>62.5</v>
      </c>
      <c r="F17" s="7">
        <v>63</v>
      </c>
      <c r="G17" s="7">
        <v>52.3</v>
      </c>
      <c r="H17" s="63">
        <f t="shared" ref="H17:H22" si="1">G17/F17*100-100</f>
        <v>-16.984126984126988</v>
      </c>
      <c r="I17" s="78"/>
    </row>
    <row r="18" spans="1:69" ht="64.5" customHeight="1" x14ac:dyDescent="0.2">
      <c r="A18" s="75">
        <v>4</v>
      </c>
      <c r="B18" s="50" t="s">
        <v>112</v>
      </c>
      <c r="C18" s="75" t="s">
        <v>15</v>
      </c>
      <c r="D18" s="75" t="s">
        <v>16</v>
      </c>
      <c r="E18" s="7">
        <v>92</v>
      </c>
      <c r="F18" s="7">
        <v>85</v>
      </c>
      <c r="G18" s="7">
        <v>97.3</v>
      </c>
      <c r="H18" s="63">
        <f t="shared" si="1"/>
        <v>14.47058823529413</v>
      </c>
      <c r="I18" s="78"/>
    </row>
    <row r="19" spans="1:69" ht="32.25" customHeight="1" x14ac:dyDescent="0.2">
      <c r="A19" s="75">
        <v>5</v>
      </c>
      <c r="B19" s="50" t="s">
        <v>110</v>
      </c>
      <c r="C19" s="75" t="s">
        <v>15</v>
      </c>
      <c r="D19" s="75" t="s">
        <v>16</v>
      </c>
      <c r="E19" s="7">
        <v>95.5</v>
      </c>
      <c r="F19" s="7">
        <v>92</v>
      </c>
      <c r="G19" s="7">
        <v>68.099999999999994</v>
      </c>
      <c r="H19" s="63">
        <f t="shared" si="1"/>
        <v>-25.978260869565233</v>
      </c>
      <c r="I19" s="47"/>
    </row>
    <row r="20" spans="1:69" ht="96.75" customHeight="1" x14ac:dyDescent="0.2">
      <c r="A20" s="75">
        <v>6</v>
      </c>
      <c r="B20" s="50" t="s">
        <v>119</v>
      </c>
      <c r="C20" s="75" t="s">
        <v>15</v>
      </c>
      <c r="D20" s="75" t="s">
        <v>16</v>
      </c>
      <c r="E20" s="7">
        <v>3.6</v>
      </c>
      <c r="F20" s="7">
        <v>80</v>
      </c>
      <c r="G20" s="7">
        <v>68.400000000000006</v>
      </c>
      <c r="H20" s="63">
        <f t="shared" si="1"/>
        <v>-14.499999999999986</v>
      </c>
      <c r="I20" s="79"/>
    </row>
    <row r="21" spans="1:69" ht="81" customHeight="1" x14ac:dyDescent="0.2">
      <c r="A21" s="75">
        <v>7</v>
      </c>
      <c r="B21" s="50" t="s">
        <v>109</v>
      </c>
      <c r="C21" s="75" t="s">
        <v>15</v>
      </c>
      <c r="D21" s="75" t="s">
        <v>16</v>
      </c>
      <c r="E21" s="7">
        <v>176</v>
      </c>
      <c r="F21" s="7">
        <v>90</v>
      </c>
      <c r="G21" s="7">
        <v>140</v>
      </c>
      <c r="H21" s="63">
        <f t="shared" si="1"/>
        <v>55.555555555555571</v>
      </c>
      <c r="I21" s="47"/>
    </row>
    <row r="22" spans="1:69" ht="36" customHeight="1" x14ac:dyDescent="0.2">
      <c r="A22" s="75">
        <v>8</v>
      </c>
      <c r="B22" s="50" t="s">
        <v>120</v>
      </c>
      <c r="C22" s="75" t="s">
        <v>15</v>
      </c>
      <c r="D22" s="75" t="s">
        <v>16</v>
      </c>
      <c r="E22" s="7">
        <v>95.8</v>
      </c>
      <c r="F22" s="7">
        <v>95</v>
      </c>
      <c r="G22" s="7">
        <v>52.1</v>
      </c>
      <c r="H22" s="63">
        <f t="shared" si="1"/>
        <v>-45.15789473684211</v>
      </c>
      <c r="I22" s="47"/>
    </row>
    <row r="23" spans="1:69" ht="26.25" customHeight="1" x14ac:dyDescent="0.2">
      <c r="A23" s="68" t="s">
        <v>2</v>
      </c>
      <c r="B23" s="108" t="s">
        <v>214</v>
      </c>
      <c r="C23" s="109"/>
      <c r="D23" s="109"/>
      <c r="E23" s="109"/>
      <c r="F23" s="109"/>
      <c r="G23" s="109"/>
      <c r="H23" s="110"/>
      <c r="I23" s="76"/>
    </row>
    <row r="24" spans="1:69" ht="75" customHeight="1" x14ac:dyDescent="0.2">
      <c r="A24" s="86">
        <v>1</v>
      </c>
      <c r="B24" s="47" t="s">
        <v>114</v>
      </c>
      <c r="C24" s="86" t="s">
        <v>15</v>
      </c>
      <c r="D24" s="86" t="s">
        <v>16</v>
      </c>
      <c r="E24" s="89">
        <v>3.1</v>
      </c>
      <c r="F24" s="89">
        <v>3.2</v>
      </c>
      <c r="G24" s="89">
        <v>2.6</v>
      </c>
      <c r="H24" s="7">
        <f t="shared" ref="H24:H30" si="2">G24/F24*100-100</f>
        <v>-18.75</v>
      </c>
      <c r="I24" s="77"/>
    </row>
    <row r="25" spans="1:69" ht="60" customHeight="1" x14ac:dyDescent="0.2">
      <c r="A25" s="86">
        <v>2</v>
      </c>
      <c r="B25" s="47" t="s">
        <v>113</v>
      </c>
      <c r="C25" s="86" t="s">
        <v>15</v>
      </c>
      <c r="D25" s="86" t="s">
        <v>16</v>
      </c>
      <c r="E25" s="89">
        <v>58</v>
      </c>
      <c r="F25" s="89">
        <v>58.1</v>
      </c>
      <c r="G25" s="89">
        <v>44.8</v>
      </c>
      <c r="H25" s="7">
        <f t="shared" si="2"/>
        <v>-22.891566265060248</v>
      </c>
      <c r="I25" s="77"/>
    </row>
    <row r="26" spans="1:69" ht="39" customHeight="1" x14ac:dyDescent="0.2">
      <c r="A26" s="86">
        <v>3</v>
      </c>
      <c r="B26" s="47" t="s">
        <v>27</v>
      </c>
      <c r="C26" s="86" t="s">
        <v>15</v>
      </c>
      <c r="D26" s="86" t="s">
        <v>16</v>
      </c>
      <c r="E26" s="89">
        <v>45.9</v>
      </c>
      <c r="F26" s="89">
        <v>46</v>
      </c>
      <c r="G26" s="89">
        <v>39.700000000000003</v>
      </c>
      <c r="H26" s="7">
        <f t="shared" si="2"/>
        <v>-13.695652173913047</v>
      </c>
      <c r="I26" s="77"/>
    </row>
    <row r="27" spans="1:69" ht="45.75" customHeight="1" x14ac:dyDescent="0.2">
      <c r="A27" s="86">
        <v>4</v>
      </c>
      <c r="B27" s="47" t="s">
        <v>28</v>
      </c>
      <c r="C27" s="86" t="s">
        <v>15</v>
      </c>
      <c r="D27" s="86" t="s">
        <v>16</v>
      </c>
      <c r="E27" s="89">
        <v>13</v>
      </c>
      <c r="F27" s="89">
        <v>13.1</v>
      </c>
      <c r="G27" s="89">
        <v>10.199999999999999</v>
      </c>
      <c r="H27" s="7">
        <f t="shared" si="2"/>
        <v>-22.137404580152676</v>
      </c>
      <c r="I27" s="77"/>
    </row>
    <row r="28" spans="1:69" ht="65.25" customHeight="1" x14ac:dyDescent="0.2">
      <c r="A28" s="86">
        <v>5</v>
      </c>
      <c r="B28" s="47" t="s">
        <v>29</v>
      </c>
      <c r="C28" s="86" t="s">
        <v>15</v>
      </c>
      <c r="D28" s="86" t="s">
        <v>16</v>
      </c>
      <c r="E28" s="89">
        <v>2</v>
      </c>
      <c r="F28" s="89">
        <v>2.1</v>
      </c>
      <c r="G28" s="89">
        <v>1.4</v>
      </c>
      <c r="H28" s="7">
        <f t="shared" si="2"/>
        <v>-33.333333333333343</v>
      </c>
      <c r="I28" s="77"/>
    </row>
    <row r="29" spans="1:69" ht="70.5" customHeight="1" x14ac:dyDescent="0.2">
      <c r="A29" s="86">
        <v>6</v>
      </c>
      <c r="B29" s="47" t="s">
        <v>30</v>
      </c>
      <c r="C29" s="86" t="s">
        <v>15</v>
      </c>
      <c r="D29" s="86" t="s">
        <v>124</v>
      </c>
      <c r="E29" s="86">
        <v>8</v>
      </c>
      <c r="F29" s="86">
        <v>8</v>
      </c>
      <c r="G29" s="86">
        <v>17</v>
      </c>
      <c r="H29" s="7">
        <f t="shared" si="2"/>
        <v>112.5</v>
      </c>
      <c r="I29" s="77"/>
    </row>
    <row r="30" spans="1:69" ht="66" customHeight="1" x14ac:dyDescent="0.2">
      <c r="A30" s="86">
        <v>7</v>
      </c>
      <c r="B30" s="47" t="s">
        <v>179</v>
      </c>
      <c r="C30" s="86" t="s">
        <v>15</v>
      </c>
      <c r="D30" s="86" t="s">
        <v>16</v>
      </c>
      <c r="E30" s="7">
        <v>4</v>
      </c>
      <c r="F30" s="7">
        <v>5</v>
      </c>
      <c r="G30" s="86">
        <v>3.8</v>
      </c>
      <c r="H30" s="7">
        <f t="shared" si="2"/>
        <v>-24</v>
      </c>
      <c r="I30" s="77"/>
    </row>
    <row r="31" spans="1:69" s="9" customFormat="1" ht="33" customHeight="1" x14ac:dyDescent="0.2">
      <c r="A31" s="68" t="s">
        <v>31</v>
      </c>
      <c r="B31" s="107" t="s">
        <v>215</v>
      </c>
      <c r="C31" s="107"/>
      <c r="D31" s="107"/>
      <c r="E31" s="107"/>
      <c r="F31" s="107"/>
      <c r="G31" s="107"/>
      <c r="H31" s="107"/>
      <c r="I31" s="10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s="9" customFormat="1" ht="47.25" hidden="1" customHeight="1" x14ac:dyDescent="0.2">
      <c r="A32" s="75">
        <v>1</v>
      </c>
      <c r="B32" s="50" t="s">
        <v>32</v>
      </c>
      <c r="C32" s="75" t="s">
        <v>15</v>
      </c>
      <c r="D32" s="75" t="s">
        <v>16</v>
      </c>
      <c r="E32" s="75">
        <v>514</v>
      </c>
      <c r="F32" s="75">
        <v>0</v>
      </c>
      <c r="G32" s="75">
        <v>0</v>
      </c>
      <c r="H32" s="7" t="e">
        <f>G32*100/F32-100</f>
        <v>#DIV/0!</v>
      </c>
      <c r="I32" s="7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s="9" customFormat="1" ht="33.75" customHeight="1" x14ac:dyDescent="0.2">
      <c r="A33" s="75">
        <v>1</v>
      </c>
      <c r="B33" s="50" t="s">
        <v>154</v>
      </c>
      <c r="C33" s="75" t="s">
        <v>15</v>
      </c>
      <c r="D33" s="75" t="s">
        <v>16</v>
      </c>
      <c r="E33" s="75">
        <v>1</v>
      </c>
      <c r="F33" s="75">
        <v>2.6</v>
      </c>
      <c r="G33" s="75">
        <v>1.96</v>
      </c>
      <c r="H33" s="7">
        <f>G33*100/F33-100</f>
        <v>-24.615384615384613</v>
      </c>
      <c r="I33" s="7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s="9" customFormat="1" ht="50.25" customHeight="1" x14ac:dyDescent="0.2">
      <c r="A34" s="14">
        <v>2</v>
      </c>
      <c r="B34" s="50" t="s">
        <v>33</v>
      </c>
      <c r="C34" s="75" t="s">
        <v>15</v>
      </c>
      <c r="D34" s="75" t="s">
        <v>16</v>
      </c>
      <c r="E34" s="75">
        <v>100</v>
      </c>
      <c r="F34" s="75">
        <v>100</v>
      </c>
      <c r="G34" s="75">
        <v>100</v>
      </c>
      <c r="H34" s="7">
        <f>G34*100/F34-100</f>
        <v>0</v>
      </c>
      <c r="I34" s="7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s="9" customFormat="1" ht="18.75" customHeight="1" x14ac:dyDescent="0.2">
      <c r="A35" s="68">
        <v>5</v>
      </c>
      <c r="B35" s="107" t="s">
        <v>216</v>
      </c>
      <c r="C35" s="107"/>
      <c r="D35" s="107"/>
      <c r="E35" s="107"/>
      <c r="F35" s="107"/>
      <c r="G35" s="107"/>
      <c r="H35" s="107"/>
      <c r="I35" s="10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1:69" s="4" customFormat="1" ht="116.25" customHeight="1" x14ac:dyDescent="0.2">
      <c r="A36" s="88">
        <v>1</v>
      </c>
      <c r="B36" s="50" t="s">
        <v>180</v>
      </c>
      <c r="C36" s="99" t="s">
        <v>15</v>
      </c>
      <c r="D36" s="88" t="s">
        <v>16</v>
      </c>
      <c r="E36" s="8">
        <v>100</v>
      </c>
      <c r="F36" s="8">
        <v>100</v>
      </c>
      <c r="G36" s="8">
        <v>100</v>
      </c>
      <c r="H36" s="8">
        <f>G36/F36*100-100</f>
        <v>0</v>
      </c>
      <c r="I36" s="7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</row>
    <row r="37" spans="1:69" s="4" customFormat="1" ht="57" customHeight="1" x14ac:dyDescent="0.2">
      <c r="A37" s="88">
        <v>2</v>
      </c>
      <c r="B37" s="50" t="s">
        <v>144</v>
      </c>
      <c r="C37" s="99" t="s">
        <v>15</v>
      </c>
      <c r="D37" s="88" t="s">
        <v>34</v>
      </c>
      <c r="E37" s="8">
        <v>604.37</v>
      </c>
      <c r="F37" s="8">
        <v>610</v>
      </c>
      <c r="G37" s="8">
        <v>456.59</v>
      </c>
      <c r="H37" s="8">
        <f t="shared" ref="H37:H46" si="3">G37/F37*100-100</f>
        <v>-25.149180327868862</v>
      </c>
      <c r="I37" s="7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1:69" s="4" customFormat="1" ht="47.25" customHeight="1" x14ac:dyDescent="0.2">
      <c r="A38" s="88">
        <v>3</v>
      </c>
      <c r="B38" s="50" t="s">
        <v>151</v>
      </c>
      <c r="C38" s="99" t="s">
        <v>15</v>
      </c>
      <c r="D38" s="88" t="s">
        <v>16</v>
      </c>
      <c r="E38" s="8">
        <v>104</v>
      </c>
      <c r="F38" s="8">
        <v>100</v>
      </c>
      <c r="G38" s="8">
        <v>102.1</v>
      </c>
      <c r="H38" s="8">
        <f t="shared" si="3"/>
        <v>2.0999999999999943</v>
      </c>
      <c r="I38" s="7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</row>
    <row r="39" spans="1:69" s="4" customFormat="1" ht="49.5" customHeight="1" x14ac:dyDescent="0.2">
      <c r="A39" s="88">
        <v>4</v>
      </c>
      <c r="B39" s="50" t="s">
        <v>35</v>
      </c>
      <c r="C39" s="99" t="s">
        <v>19</v>
      </c>
      <c r="D39" s="88" t="s">
        <v>16</v>
      </c>
      <c r="E39" s="88">
        <v>0.71</v>
      </c>
      <c r="F39" s="88">
        <v>0.85</v>
      </c>
      <c r="G39" s="88">
        <v>0.72</v>
      </c>
      <c r="H39" s="8">
        <f>100-G39/F39*100</f>
        <v>15.294117647058826</v>
      </c>
      <c r="I39" s="5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1:69" s="4" customFormat="1" ht="66" customHeight="1" x14ac:dyDescent="0.2">
      <c r="A40" s="88">
        <v>5</v>
      </c>
      <c r="B40" s="50" t="s">
        <v>145</v>
      </c>
      <c r="C40" s="99" t="s">
        <v>15</v>
      </c>
      <c r="D40" s="88" t="s">
        <v>16</v>
      </c>
      <c r="E40" s="8">
        <v>95.4</v>
      </c>
      <c r="F40" s="8">
        <v>85</v>
      </c>
      <c r="G40" s="8">
        <v>96.7</v>
      </c>
      <c r="H40" s="8">
        <f t="shared" si="3"/>
        <v>13.764705882352942</v>
      </c>
      <c r="I40" s="4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1:69" s="4" customFormat="1" ht="68.25" customHeight="1" x14ac:dyDescent="0.2">
      <c r="A41" s="88">
        <v>6</v>
      </c>
      <c r="B41" s="50" t="s">
        <v>39</v>
      </c>
      <c r="C41" s="99" t="s">
        <v>15</v>
      </c>
      <c r="D41" s="88" t="s">
        <v>16</v>
      </c>
      <c r="E41" s="8">
        <v>61</v>
      </c>
      <c r="F41" s="8">
        <v>61</v>
      </c>
      <c r="G41" s="8">
        <v>61</v>
      </c>
      <c r="H41" s="8">
        <f t="shared" si="3"/>
        <v>0</v>
      </c>
      <c r="I41" s="5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1:69" s="4" customFormat="1" ht="63" x14ac:dyDescent="0.2">
      <c r="A42" s="88">
        <v>7</v>
      </c>
      <c r="B42" s="50" t="s">
        <v>146</v>
      </c>
      <c r="C42" s="99" t="s">
        <v>15</v>
      </c>
      <c r="D42" s="88" t="s">
        <v>36</v>
      </c>
      <c r="E42" s="88">
        <v>2</v>
      </c>
      <c r="F42" s="88">
        <v>2</v>
      </c>
      <c r="G42" s="88">
        <v>1</v>
      </c>
      <c r="H42" s="8">
        <f t="shared" si="3"/>
        <v>-50</v>
      </c>
      <c r="I42" s="5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1:69" s="4" customFormat="1" ht="51" customHeight="1" x14ac:dyDescent="0.2">
      <c r="A43" s="88">
        <v>8</v>
      </c>
      <c r="B43" s="50" t="s">
        <v>37</v>
      </c>
      <c r="C43" s="99" t="s">
        <v>15</v>
      </c>
      <c r="D43" s="88" t="s">
        <v>16</v>
      </c>
      <c r="E43" s="8">
        <v>63</v>
      </c>
      <c r="F43" s="8">
        <v>63</v>
      </c>
      <c r="G43" s="8">
        <v>63</v>
      </c>
      <c r="H43" s="8">
        <f t="shared" si="3"/>
        <v>0</v>
      </c>
      <c r="I43" s="7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1:69" s="4" customFormat="1" ht="38.25" customHeight="1" x14ac:dyDescent="0.2">
      <c r="A44" s="88">
        <v>9</v>
      </c>
      <c r="B44" s="50" t="s">
        <v>38</v>
      </c>
      <c r="C44" s="99" t="s">
        <v>15</v>
      </c>
      <c r="D44" s="88" t="s">
        <v>36</v>
      </c>
      <c r="E44" s="88">
        <v>19</v>
      </c>
      <c r="F44" s="88">
        <v>24</v>
      </c>
      <c r="G44" s="88">
        <v>12</v>
      </c>
      <c r="H44" s="8">
        <f t="shared" si="3"/>
        <v>-50</v>
      </c>
      <c r="I44" s="5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1:69" s="4" customFormat="1" ht="78.75" customHeight="1" x14ac:dyDescent="0.2">
      <c r="A45" s="88">
        <v>10</v>
      </c>
      <c r="B45" s="50" t="s">
        <v>173</v>
      </c>
      <c r="C45" s="99" t="s">
        <v>15</v>
      </c>
      <c r="D45" s="88" t="s">
        <v>25</v>
      </c>
      <c r="E45" s="88">
        <v>10</v>
      </c>
      <c r="F45" s="88">
        <v>30</v>
      </c>
      <c r="G45" s="88">
        <v>31</v>
      </c>
      <c r="H45" s="8">
        <f t="shared" si="3"/>
        <v>3.3333333333333428</v>
      </c>
      <c r="I45" s="50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1:69" s="4" customFormat="1" ht="36.75" customHeight="1" x14ac:dyDescent="0.2">
      <c r="A46" s="88">
        <v>11</v>
      </c>
      <c r="B46" s="50" t="s">
        <v>147</v>
      </c>
      <c r="C46" s="99" t="s">
        <v>15</v>
      </c>
      <c r="D46" s="88" t="s">
        <v>16</v>
      </c>
      <c r="E46" s="8">
        <v>98.2</v>
      </c>
      <c r="F46" s="8">
        <v>95</v>
      </c>
      <c r="G46" s="8">
        <v>84.3</v>
      </c>
      <c r="H46" s="8">
        <f t="shared" si="3"/>
        <v>-11.263157894736835</v>
      </c>
      <c r="I46" s="50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1:69" s="9" customFormat="1" ht="30" customHeight="1" x14ac:dyDescent="0.2">
      <c r="A47" s="68" t="s">
        <v>40</v>
      </c>
      <c r="B47" s="107" t="s">
        <v>175</v>
      </c>
      <c r="C47" s="107"/>
      <c r="D47" s="107"/>
      <c r="E47" s="107"/>
      <c r="F47" s="107"/>
      <c r="G47" s="107"/>
      <c r="H47" s="107"/>
      <c r="I47" s="107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 ht="45" customHeight="1" x14ac:dyDescent="0.2">
      <c r="A48" s="75">
        <v>1</v>
      </c>
      <c r="B48" s="50" t="s">
        <v>156</v>
      </c>
      <c r="C48" s="75" t="s">
        <v>15</v>
      </c>
      <c r="D48" s="75" t="s">
        <v>16</v>
      </c>
      <c r="E48" s="7">
        <v>49.6</v>
      </c>
      <c r="F48" s="7">
        <v>52</v>
      </c>
      <c r="G48" s="7">
        <v>53.1</v>
      </c>
      <c r="H48" s="7">
        <f>G48/F48*100-100</f>
        <v>2.1153846153846132</v>
      </c>
      <c r="I48" s="71"/>
    </row>
    <row r="49" spans="1:69" ht="32.25" hidden="1" customHeight="1" x14ac:dyDescent="0.2">
      <c r="A49" s="75">
        <v>2</v>
      </c>
      <c r="B49" s="50"/>
      <c r="C49" s="75" t="s">
        <v>15</v>
      </c>
      <c r="D49" s="75" t="s">
        <v>16</v>
      </c>
      <c r="E49" s="7"/>
      <c r="F49" s="7"/>
      <c r="G49" s="7"/>
      <c r="H49" s="7">
        <v>0</v>
      </c>
      <c r="I49" s="71"/>
    </row>
    <row r="50" spans="1:69" ht="19.5" customHeight="1" x14ac:dyDescent="0.2">
      <c r="A50" s="75">
        <v>2</v>
      </c>
      <c r="B50" s="50" t="s">
        <v>41</v>
      </c>
      <c r="C50" s="75" t="s">
        <v>15</v>
      </c>
      <c r="D50" s="75" t="s">
        <v>16</v>
      </c>
      <c r="E50" s="7">
        <v>72.099999999999994</v>
      </c>
      <c r="F50" s="7">
        <v>73</v>
      </c>
      <c r="G50" s="7">
        <v>71.8</v>
      </c>
      <c r="H50" s="7">
        <f>G50/F50*100-100</f>
        <v>-1.6438356164383663</v>
      </c>
      <c r="I50" s="71"/>
    </row>
    <row r="51" spans="1:69" ht="33.75" customHeight="1" x14ac:dyDescent="0.2">
      <c r="A51" s="75">
        <v>3</v>
      </c>
      <c r="B51" s="50" t="s">
        <v>43</v>
      </c>
      <c r="C51" s="75" t="s">
        <v>15</v>
      </c>
      <c r="D51" s="75" t="s">
        <v>42</v>
      </c>
      <c r="E51" s="7">
        <v>95</v>
      </c>
      <c r="F51" s="7">
        <v>95</v>
      </c>
      <c r="G51" s="7">
        <v>75</v>
      </c>
      <c r="H51" s="7">
        <f>G51/F51*100-100</f>
        <v>-21.05263157894737</v>
      </c>
      <c r="I51" s="71"/>
    </row>
    <row r="52" spans="1:69" ht="0.75" customHeight="1" x14ac:dyDescent="0.2">
      <c r="A52" s="69" t="s">
        <v>176</v>
      </c>
      <c r="B52" s="113" t="s">
        <v>102</v>
      </c>
      <c r="C52" s="113"/>
      <c r="D52" s="113"/>
      <c r="E52" s="113"/>
      <c r="F52" s="113"/>
      <c r="G52" s="113"/>
      <c r="H52" s="113"/>
      <c r="I52" s="113"/>
    </row>
    <row r="53" spans="1:69" ht="15.75" hidden="1" customHeight="1" x14ac:dyDescent="0.2">
      <c r="A53" s="75">
        <v>1</v>
      </c>
      <c r="B53" s="50" t="s">
        <v>45</v>
      </c>
      <c r="C53" s="75" t="s">
        <v>46</v>
      </c>
      <c r="D53" s="75" t="s">
        <v>16</v>
      </c>
      <c r="E53" s="75">
        <v>100</v>
      </c>
      <c r="F53" s="75">
        <v>100</v>
      </c>
      <c r="G53" s="75"/>
      <c r="H53" s="7">
        <v>0</v>
      </c>
      <c r="I53" s="71"/>
    </row>
    <row r="54" spans="1:69" s="9" customFormat="1" ht="44.25" customHeight="1" x14ac:dyDescent="0.2">
      <c r="A54" s="68" t="s">
        <v>47</v>
      </c>
      <c r="B54" s="107" t="s">
        <v>212</v>
      </c>
      <c r="C54" s="107"/>
      <c r="D54" s="107"/>
      <c r="E54" s="107"/>
      <c r="F54" s="107"/>
      <c r="G54" s="107"/>
      <c r="H54" s="107"/>
      <c r="I54" s="107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 ht="49.5" customHeight="1" x14ac:dyDescent="0.2">
      <c r="A55" s="75">
        <v>1</v>
      </c>
      <c r="B55" s="50" t="s">
        <v>121</v>
      </c>
      <c r="C55" s="75" t="s">
        <v>15</v>
      </c>
      <c r="D55" s="75" t="s">
        <v>16</v>
      </c>
      <c r="E55" s="75">
        <v>25.3</v>
      </c>
      <c r="F55" s="75">
        <v>25</v>
      </c>
      <c r="G55" s="75">
        <v>19.5</v>
      </c>
      <c r="H55" s="7">
        <f>G55/F55*100-100</f>
        <v>-22</v>
      </c>
      <c r="I55" s="71"/>
    </row>
    <row r="56" spans="1:69" ht="119.25" customHeight="1" x14ac:dyDescent="0.2">
      <c r="A56" s="75">
        <v>2</v>
      </c>
      <c r="B56" s="50" t="s">
        <v>219</v>
      </c>
      <c r="C56" s="75" t="s">
        <v>15</v>
      </c>
      <c r="D56" s="75" t="s">
        <v>16</v>
      </c>
      <c r="E56" s="75">
        <v>100</v>
      </c>
      <c r="F56" s="75">
        <v>100</v>
      </c>
      <c r="G56" s="75">
        <v>100</v>
      </c>
      <c r="H56" s="7">
        <f>G56/F56*100-100</f>
        <v>0</v>
      </c>
      <c r="I56" s="71"/>
    </row>
    <row r="57" spans="1:69" ht="72" customHeight="1" x14ac:dyDescent="0.2">
      <c r="A57" s="75">
        <v>3</v>
      </c>
      <c r="B57" s="50" t="s">
        <v>48</v>
      </c>
      <c r="C57" s="75" t="s">
        <v>15</v>
      </c>
      <c r="D57" s="75" t="s">
        <v>16</v>
      </c>
      <c r="E57" s="75">
        <v>85</v>
      </c>
      <c r="F57" s="75">
        <v>85</v>
      </c>
      <c r="G57" s="75">
        <v>85</v>
      </c>
      <c r="H57" s="7">
        <f>G57/F57*100-100</f>
        <v>0</v>
      </c>
      <c r="I57" s="71"/>
    </row>
    <row r="58" spans="1:69" ht="59.25" customHeight="1" x14ac:dyDescent="0.2">
      <c r="A58" s="75">
        <v>4</v>
      </c>
      <c r="B58" s="50" t="s">
        <v>122</v>
      </c>
      <c r="C58" s="75" t="s">
        <v>15</v>
      </c>
      <c r="D58" s="75" t="s">
        <v>16</v>
      </c>
      <c r="E58" s="75">
        <v>57.1</v>
      </c>
      <c r="F58" s="75">
        <v>50</v>
      </c>
      <c r="G58" s="7">
        <v>28.9</v>
      </c>
      <c r="H58" s="7">
        <f>G58/F58*100-100</f>
        <v>-42.2</v>
      </c>
      <c r="I58" s="71"/>
    </row>
    <row r="59" spans="1:69" s="9" customFormat="1" ht="38.25" customHeight="1" x14ac:dyDescent="0.2">
      <c r="A59" s="68" t="s">
        <v>49</v>
      </c>
      <c r="B59" s="107" t="s">
        <v>177</v>
      </c>
      <c r="C59" s="107"/>
      <c r="D59" s="107"/>
      <c r="E59" s="107"/>
      <c r="F59" s="107"/>
      <c r="G59" s="107"/>
      <c r="H59" s="107"/>
      <c r="I59" s="107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1:69" s="2" customFormat="1" ht="47.25" customHeight="1" x14ac:dyDescent="0.2">
      <c r="A60" s="74" t="s">
        <v>13</v>
      </c>
      <c r="B60" s="50" t="s">
        <v>123</v>
      </c>
      <c r="C60" s="75" t="s">
        <v>15</v>
      </c>
      <c r="D60" s="75" t="s">
        <v>20</v>
      </c>
      <c r="E60" s="35">
        <v>9314</v>
      </c>
      <c r="F60" s="35">
        <v>9470</v>
      </c>
      <c r="G60" s="62">
        <v>9438</v>
      </c>
      <c r="H60" s="7">
        <f>G60/F60*100-100</f>
        <v>-0.33790918690601757</v>
      </c>
      <c r="I60" s="3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69" s="2" customFormat="1" ht="31.5" x14ac:dyDescent="0.2">
      <c r="A61" s="74" t="s">
        <v>17</v>
      </c>
      <c r="B61" s="50" t="s">
        <v>50</v>
      </c>
      <c r="C61" s="75" t="s">
        <v>15</v>
      </c>
      <c r="D61" s="75" t="s">
        <v>51</v>
      </c>
      <c r="E61" s="35">
        <v>714.6</v>
      </c>
      <c r="F61" s="35">
        <v>747.9</v>
      </c>
      <c r="G61" s="64">
        <v>745.4</v>
      </c>
      <c r="H61" s="7">
        <f>G61/F61*100-100</f>
        <v>-0.3342692873378752</v>
      </c>
      <c r="I61" s="3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69" s="2" customFormat="1" ht="48.75" customHeight="1" x14ac:dyDescent="0.2">
      <c r="A62" s="74" t="s">
        <v>21</v>
      </c>
      <c r="B62" s="50" t="s">
        <v>52</v>
      </c>
      <c r="C62" s="75" t="s">
        <v>15</v>
      </c>
      <c r="D62" s="75" t="s">
        <v>16</v>
      </c>
      <c r="E62" s="35">
        <v>27.7</v>
      </c>
      <c r="F62" s="35">
        <v>28.5</v>
      </c>
      <c r="G62" s="62">
        <v>27.6</v>
      </c>
      <c r="H62" s="7">
        <f>G62/F62*100-100</f>
        <v>-3.1578947368421098</v>
      </c>
      <c r="I62" s="3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69" s="2" customFormat="1" ht="21.75" hidden="1" customHeight="1" x14ac:dyDescent="0.2">
      <c r="A63" s="69" t="s">
        <v>54</v>
      </c>
      <c r="B63" s="116" t="s">
        <v>56</v>
      </c>
      <c r="C63" s="117"/>
      <c r="D63" s="117"/>
      <c r="E63" s="117"/>
      <c r="F63" s="117"/>
      <c r="G63" s="117"/>
      <c r="H63" s="117"/>
      <c r="I63" s="11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69" s="2" customFormat="1" ht="78.75" hidden="1" x14ac:dyDescent="0.2">
      <c r="A64" s="74" t="s">
        <v>13</v>
      </c>
      <c r="B64" s="50" t="s">
        <v>57</v>
      </c>
      <c r="C64" s="75" t="s">
        <v>15</v>
      </c>
      <c r="D64" s="75" t="s">
        <v>53</v>
      </c>
      <c r="E64" s="75">
        <v>0</v>
      </c>
      <c r="F64" s="75">
        <v>0</v>
      </c>
      <c r="G64" s="75">
        <v>0</v>
      </c>
      <c r="H64" s="7">
        <v>0</v>
      </c>
      <c r="I64" s="7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69" s="2" customFormat="1" ht="36" hidden="1" customHeight="1" x14ac:dyDescent="0.2">
      <c r="A65" s="69" t="s">
        <v>55</v>
      </c>
      <c r="B65" s="116" t="s">
        <v>139</v>
      </c>
      <c r="C65" s="117"/>
      <c r="D65" s="117"/>
      <c r="E65" s="117"/>
      <c r="F65" s="117"/>
      <c r="G65" s="117"/>
      <c r="H65" s="117"/>
      <c r="I65" s="118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69" s="2" customFormat="1" ht="78.75" hidden="1" customHeight="1" x14ac:dyDescent="0.2">
      <c r="A66" s="74" t="s">
        <v>13</v>
      </c>
      <c r="B66" s="50" t="s">
        <v>140</v>
      </c>
      <c r="C66" s="75" t="s">
        <v>15</v>
      </c>
      <c r="D66" s="75" t="s">
        <v>20</v>
      </c>
      <c r="E66" s="75">
        <v>0</v>
      </c>
      <c r="F66" s="75">
        <v>0</v>
      </c>
      <c r="G66" s="75">
        <v>0</v>
      </c>
      <c r="H66" s="7">
        <v>0</v>
      </c>
      <c r="I66" s="7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69" s="9" customFormat="1" ht="33.75" customHeight="1" x14ac:dyDescent="0.2">
      <c r="A67" s="68" t="s">
        <v>58</v>
      </c>
      <c r="B67" s="107" t="s">
        <v>162</v>
      </c>
      <c r="C67" s="107"/>
      <c r="D67" s="107"/>
      <c r="E67" s="107"/>
      <c r="F67" s="107"/>
      <c r="G67" s="107"/>
      <c r="H67" s="107"/>
      <c r="I67" s="107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ht="33.75" customHeight="1" x14ac:dyDescent="0.2">
      <c r="A68" s="14">
        <v>1</v>
      </c>
      <c r="B68" s="18" t="s">
        <v>64</v>
      </c>
      <c r="C68" s="17" t="s">
        <v>59</v>
      </c>
      <c r="D68" s="17" t="s">
        <v>16</v>
      </c>
      <c r="E68" s="17">
        <v>16.7</v>
      </c>
      <c r="F68" s="55">
        <v>20</v>
      </c>
      <c r="G68" s="17">
        <v>23</v>
      </c>
      <c r="H68" s="19">
        <f>G68/F68*100-100</f>
        <v>14.999999999999986</v>
      </c>
      <c r="I68" s="47"/>
    </row>
    <row r="69" spans="1:69" ht="71.25" customHeight="1" x14ac:dyDescent="0.2">
      <c r="A69" s="14">
        <v>2</v>
      </c>
      <c r="B69" s="20" t="s">
        <v>184</v>
      </c>
      <c r="C69" s="17" t="s">
        <v>59</v>
      </c>
      <c r="D69" s="17" t="s">
        <v>16</v>
      </c>
      <c r="E69" s="17">
        <v>14.4</v>
      </c>
      <c r="F69" s="55">
        <v>17.2</v>
      </c>
      <c r="G69" s="17">
        <v>0</v>
      </c>
      <c r="H69" s="19">
        <f>G69/F69*100-100</f>
        <v>-100</v>
      </c>
      <c r="I69" s="17"/>
    </row>
    <row r="70" spans="1:69" ht="66" customHeight="1" x14ac:dyDescent="0.2">
      <c r="A70" s="14">
        <v>3</v>
      </c>
      <c r="B70" s="56" t="s">
        <v>185</v>
      </c>
      <c r="C70" s="17" t="s">
        <v>59</v>
      </c>
      <c r="D70" s="17" t="s">
        <v>16</v>
      </c>
      <c r="E70" s="17">
        <v>23</v>
      </c>
      <c r="F70" s="55">
        <v>25.7</v>
      </c>
      <c r="G70" s="17">
        <v>0</v>
      </c>
      <c r="H70" s="19">
        <f>G70/F70*100-100</f>
        <v>-100</v>
      </c>
      <c r="I70" s="17"/>
    </row>
    <row r="71" spans="1:69" ht="80.25" customHeight="1" x14ac:dyDescent="0.2">
      <c r="A71" s="14">
        <v>4</v>
      </c>
      <c r="B71" s="56" t="s">
        <v>161</v>
      </c>
      <c r="C71" s="17" t="s">
        <v>59</v>
      </c>
      <c r="D71" s="17" t="s">
        <v>16</v>
      </c>
      <c r="E71" s="17">
        <v>0</v>
      </c>
      <c r="F71" s="55">
        <v>87.5</v>
      </c>
      <c r="G71" s="17">
        <v>3.5</v>
      </c>
      <c r="H71" s="19">
        <f>G71/F71*100-100</f>
        <v>-96</v>
      </c>
      <c r="I71" s="17"/>
    </row>
    <row r="72" spans="1:69" ht="33.75" customHeight="1" x14ac:dyDescent="0.2">
      <c r="A72" s="14">
        <v>5</v>
      </c>
      <c r="B72" s="20" t="s">
        <v>61</v>
      </c>
      <c r="C72" s="17" t="s">
        <v>59</v>
      </c>
      <c r="D72" s="17" t="s">
        <v>16</v>
      </c>
      <c r="E72" s="17">
        <v>92.9</v>
      </c>
      <c r="F72" s="55">
        <v>96.7</v>
      </c>
      <c r="G72" s="17">
        <v>96.7</v>
      </c>
      <c r="H72" s="19">
        <v>0</v>
      </c>
      <c r="I72" s="17"/>
    </row>
    <row r="73" spans="1:69" ht="31.5" x14ac:dyDescent="0.2">
      <c r="A73" s="14">
        <v>6</v>
      </c>
      <c r="B73" s="20" t="s">
        <v>62</v>
      </c>
      <c r="C73" s="17" t="s">
        <v>59</v>
      </c>
      <c r="D73" s="17" t="s">
        <v>16</v>
      </c>
      <c r="E73" s="17">
        <v>61.9</v>
      </c>
      <c r="F73" s="55">
        <v>62.5</v>
      </c>
      <c r="G73" s="17">
        <v>62.5</v>
      </c>
      <c r="H73" s="19">
        <f>G73/F73*100-100</f>
        <v>0</v>
      </c>
      <c r="I73" s="17"/>
    </row>
    <row r="74" spans="1:69" ht="31.5" x14ac:dyDescent="0.2">
      <c r="A74" s="14">
        <v>7</v>
      </c>
      <c r="B74" s="20" t="s">
        <v>129</v>
      </c>
      <c r="C74" s="17" t="s">
        <v>130</v>
      </c>
      <c r="D74" s="17" t="s">
        <v>63</v>
      </c>
      <c r="E74" s="17">
        <v>11.7</v>
      </c>
      <c r="F74" s="55">
        <v>14.98</v>
      </c>
      <c r="G74" s="17">
        <v>0</v>
      </c>
      <c r="H74" s="19">
        <f>G74/F74*100-100</f>
        <v>-100</v>
      </c>
      <c r="I74" s="17"/>
    </row>
    <row r="75" spans="1:69" ht="30" customHeight="1" x14ac:dyDescent="0.2">
      <c r="A75" s="75">
        <v>8</v>
      </c>
      <c r="B75" s="20" t="s">
        <v>131</v>
      </c>
      <c r="C75" s="17" t="s">
        <v>130</v>
      </c>
      <c r="D75" s="17" t="s">
        <v>16</v>
      </c>
      <c r="E75" s="17">
        <v>106.6</v>
      </c>
      <c r="F75" s="55">
        <v>95</v>
      </c>
      <c r="G75" s="17">
        <v>45.6</v>
      </c>
      <c r="H75" s="19">
        <f t="shared" ref="H75" si="4">G75/F75*100-100</f>
        <v>-51.999999999999993</v>
      </c>
      <c r="I75" s="18"/>
    </row>
    <row r="76" spans="1:69" ht="15.75" hidden="1" customHeight="1" x14ac:dyDescent="0.2">
      <c r="A76" s="14">
        <v>10</v>
      </c>
      <c r="B76" s="20" t="s">
        <v>132</v>
      </c>
      <c r="C76" s="17" t="s">
        <v>130</v>
      </c>
      <c r="D76" s="17" t="s">
        <v>16</v>
      </c>
      <c r="E76" s="17">
        <v>29.6</v>
      </c>
      <c r="F76" s="17">
        <v>0</v>
      </c>
      <c r="G76" s="17">
        <v>0</v>
      </c>
      <c r="H76" s="19" t="s">
        <v>26</v>
      </c>
      <c r="I76" s="81" t="s">
        <v>26</v>
      </c>
    </row>
    <row r="77" spans="1:69" ht="60" hidden="1" customHeight="1" x14ac:dyDescent="0.2">
      <c r="A77" s="14">
        <v>11</v>
      </c>
      <c r="B77" s="20" t="s">
        <v>133</v>
      </c>
      <c r="C77" s="17" t="s">
        <v>130</v>
      </c>
      <c r="D77" s="17" t="s">
        <v>16</v>
      </c>
      <c r="E77" s="17">
        <v>39.700000000000003</v>
      </c>
      <c r="F77" s="17">
        <v>0</v>
      </c>
      <c r="G77" s="17">
        <v>0</v>
      </c>
      <c r="H77" s="19" t="s">
        <v>26</v>
      </c>
      <c r="I77" s="81" t="s">
        <v>26</v>
      </c>
    </row>
    <row r="78" spans="1:69" s="9" customFormat="1" ht="31.5" customHeight="1" x14ac:dyDescent="0.2">
      <c r="A78" s="68" t="s">
        <v>66</v>
      </c>
      <c r="B78" s="107" t="s">
        <v>217</v>
      </c>
      <c r="C78" s="107"/>
      <c r="D78" s="107"/>
      <c r="E78" s="107"/>
      <c r="F78" s="107"/>
      <c r="G78" s="107"/>
      <c r="H78" s="107"/>
      <c r="I78" s="107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s="9" customFormat="1" ht="38.25" customHeight="1" x14ac:dyDescent="0.2">
      <c r="A79" s="75">
        <v>1</v>
      </c>
      <c r="B79" s="50" t="s">
        <v>115</v>
      </c>
      <c r="C79" s="75" t="s">
        <v>15</v>
      </c>
      <c r="D79" s="75" t="s">
        <v>16</v>
      </c>
      <c r="E79" s="35">
        <v>93</v>
      </c>
      <c r="F79" s="35">
        <v>93</v>
      </c>
      <c r="G79" s="35">
        <v>93</v>
      </c>
      <c r="H79" s="35">
        <v>0</v>
      </c>
      <c r="I79" s="80" t="s">
        <v>26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s="9" customFormat="1" ht="101.25" customHeight="1" x14ac:dyDescent="0.2">
      <c r="A80" s="75">
        <v>2</v>
      </c>
      <c r="B80" s="50" t="s">
        <v>116</v>
      </c>
      <c r="C80" s="75" t="s">
        <v>15</v>
      </c>
      <c r="D80" s="75" t="s">
        <v>16</v>
      </c>
      <c r="E80" s="62">
        <v>82.88</v>
      </c>
      <c r="F80" s="35">
        <v>85.02</v>
      </c>
      <c r="G80" s="62">
        <v>84</v>
      </c>
      <c r="H80" s="62">
        <v>-1.2</v>
      </c>
      <c r="I80" s="84" t="s">
        <v>210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s="9" customFormat="1" ht="35.25" customHeight="1" x14ac:dyDescent="0.2">
      <c r="A81" s="75">
        <v>3</v>
      </c>
      <c r="B81" s="50" t="s">
        <v>67</v>
      </c>
      <c r="C81" s="75" t="s">
        <v>15</v>
      </c>
      <c r="D81" s="75" t="s">
        <v>16</v>
      </c>
      <c r="E81" s="35">
        <v>89</v>
      </c>
      <c r="F81" s="35">
        <v>89</v>
      </c>
      <c r="G81" s="35">
        <v>89</v>
      </c>
      <c r="H81" s="35">
        <v>0</v>
      </c>
      <c r="I81" s="80" t="s">
        <v>26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s="9" customFormat="1" ht="41.25" customHeight="1" x14ac:dyDescent="0.2">
      <c r="A82" s="75">
        <v>4</v>
      </c>
      <c r="B82" s="50" t="s">
        <v>68</v>
      </c>
      <c r="C82" s="75" t="s">
        <v>15</v>
      </c>
      <c r="D82" s="75" t="s">
        <v>16</v>
      </c>
      <c r="E82" s="35">
        <v>73</v>
      </c>
      <c r="F82" s="35">
        <v>73</v>
      </c>
      <c r="G82" s="35">
        <v>73</v>
      </c>
      <c r="H82" s="35">
        <v>0</v>
      </c>
      <c r="I82" s="80" t="s">
        <v>26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s="9" customFormat="1" ht="53.25" customHeight="1" x14ac:dyDescent="0.2">
      <c r="A83" s="75">
        <v>5</v>
      </c>
      <c r="B83" s="50" t="s">
        <v>69</v>
      </c>
      <c r="C83" s="75" t="s">
        <v>15</v>
      </c>
      <c r="D83" s="75" t="s">
        <v>16</v>
      </c>
      <c r="E83" s="85">
        <v>93.4</v>
      </c>
      <c r="F83" s="35">
        <v>93.4</v>
      </c>
      <c r="G83" s="35">
        <v>93.4</v>
      </c>
      <c r="H83" s="35">
        <v>0</v>
      </c>
      <c r="I83" s="80" t="s">
        <v>26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s="9" customFormat="1" ht="26.25" customHeight="1" x14ac:dyDescent="0.2">
      <c r="A84" s="68" t="s">
        <v>71</v>
      </c>
      <c r="B84" s="107" t="s">
        <v>218</v>
      </c>
      <c r="C84" s="107"/>
      <c r="D84" s="107"/>
      <c r="E84" s="107"/>
      <c r="F84" s="107"/>
      <c r="G84" s="107"/>
      <c r="H84" s="107"/>
      <c r="I84" s="10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s="9" customFormat="1" ht="48" customHeight="1" x14ac:dyDescent="0.2">
      <c r="A85" s="74" t="s">
        <v>13</v>
      </c>
      <c r="B85" s="50" t="s">
        <v>148</v>
      </c>
      <c r="C85" s="75" t="s">
        <v>15</v>
      </c>
      <c r="D85" s="75" t="s">
        <v>16</v>
      </c>
      <c r="E85" s="75">
        <v>89.03</v>
      </c>
      <c r="F85" s="75">
        <v>77</v>
      </c>
      <c r="G85" s="75">
        <v>82.68</v>
      </c>
      <c r="H85" s="7">
        <v>7.38</v>
      </c>
      <c r="I85" s="71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s="9" customFormat="1" ht="95.25" customHeight="1" x14ac:dyDescent="0.2">
      <c r="A86" s="74" t="s">
        <v>17</v>
      </c>
      <c r="B86" s="50" t="s">
        <v>157</v>
      </c>
      <c r="C86" s="75" t="s">
        <v>15</v>
      </c>
      <c r="D86" s="75" t="s">
        <v>16</v>
      </c>
      <c r="E86" s="75">
        <v>98.59</v>
      </c>
      <c r="F86" s="75">
        <v>93</v>
      </c>
      <c r="G86" s="75">
        <v>97.23</v>
      </c>
      <c r="H86" s="7">
        <v>4.55</v>
      </c>
      <c r="I86" s="71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s="9" customFormat="1" ht="24.75" hidden="1" customHeight="1" x14ac:dyDescent="0.2">
      <c r="A87" s="69" t="s">
        <v>73</v>
      </c>
      <c r="B87" s="112" t="s">
        <v>142</v>
      </c>
      <c r="C87" s="112"/>
      <c r="D87" s="112"/>
      <c r="E87" s="112"/>
      <c r="F87" s="112"/>
      <c r="G87" s="112"/>
      <c r="H87" s="112"/>
      <c r="I87" s="1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s="9" customFormat="1" ht="94.5" hidden="1" customHeight="1" x14ac:dyDescent="0.2">
      <c r="A88" s="74" t="s">
        <v>13</v>
      </c>
      <c r="B88" s="50" t="s">
        <v>74</v>
      </c>
      <c r="C88" s="75" t="s">
        <v>15</v>
      </c>
      <c r="D88" s="75" t="s">
        <v>16</v>
      </c>
      <c r="E88" s="75">
        <v>80</v>
      </c>
      <c r="F88" s="75">
        <v>0</v>
      </c>
      <c r="G88" s="75">
        <v>0</v>
      </c>
      <c r="H88" s="7">
        <v>0</v>
      </c>
      <c r="I88" s="114" t="s">
        <v>152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s="9" customFormat="1" ht="38.25" hidden="1" customHeight="1" x14ac:dyDescent="0.2">
      <c r="A89" s="74" t="s">
        <v>17</v>
      </c>
      <c r="B89" s="50" t="s">
        <v>75</v>
      </c>
      <c r="C89" s="75" t="s">
        <v>15</v>
      </c>
      <c r="D89" s="75" t="s">
        <v>16</v>
      </c>
      <c r="E89" s="75">
        <v>100</v>
      </c>
      <c r="F89" s="75">
        <v>0</v>
      </c>
      <c r="G89" s="75">
        <v>0</v>
      </c>
      <c r="H89" s="7">
        <v>0</v>
      </c>
      <c r="I89" s="115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s="9" customFormat="1" ht="25.5" hidden="1" customHeight="1" x14ac:dyDescent="0.2">
      <c r="A90" s="69" t="s">
        <v>76</v>
      </c>
      <c r="B90" s="113" t="s">
        <v>77</v>
      </c>
      <c r="C90" s="113"/>
      <c r="D90" s="113"/>
      <c r="E90" s="113"/>
      <c r="F90" s="113"/>
      <c r="G90" s="113"/>
      <c r="H90" s="113"/>
      <c r="I90" s="1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s="9" customFormat="1" ht="129.75" hidden="1" customHeight="1" x14ac:dyDescent="0.2">
      <c r="A91" s="74" t="s">
        <v>13</v>
      </c>
      <c r="B91" s="50" t="s">
        <v>78</v>
      </c>
      <c r="C91" s="75" t="s">
        <v>15</v>
      </c>
      <c r="D91" s="75" t="s">
        <v>79</v>
      </c>
      <c r="E91" s="52">
        <v>205330</v>
      </c>
      <c r="F91" s="15">
        <v>0</v>
      </c>
      <c r="G91" s="16">
        <v>0</v>
      </c>
      <c r="H91" s="7">
        <v>0</v>
      </c>
      <c r="I91" s="71" t="s">
        <v>152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s="9" customFormat="1" ht="21.75" hidden="1" customHeight="1" x14ac:dyDescent="0.2">
      <c r="A92" s="69" t="s">
        <v>80</v>
      </c>
      <c r="B92" s="113" t="s">
        <v>81</v>
      </c>
      <c r="C92" s="113"/>
      <c r="D92" s="113"/>
      <c r="E92" s="113"/>
      <c r="F92" s="113"/>
      <c r="G92" s="113"/>
      <c r="H92" s="113"/>
      <c r="I92" s="1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s="9" customFormat="1" ht="38.25" customHeight="1" x14ac:dyDescent="0.2">
      <c r="A93" s="68" t="s">
        <v>82</v>
      </c>
      <c r="B93" s="107" t="s">
        <v>178</v>
      </c>
      <c r="C93" s="107"/>
      <c r="D93" s="107"/>
      <c r="E93" s="107"/>
      <c r="F93" s="107"/>
      <c r="G93" s="107"/>
      <c r="H93" s="107"/>
      <c r="I93" s="107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s="9" customFormat="1" ht="63.75" customHeight="1" x14ac:dyDescent="0.2">
      <c r="A94" s="72">
        <v>1</v>
      </c>
      <c r="B94" s="41" t="s">
        <v>83</v>
      </c>
      <c r="C94" s="75" t="s">
        <v>15</v>
      </c>
      <c r="D94" s="72" t="s">
        <v>16</v>
      </c>
      <c r="E94" s="72">
        <v>84</v>
      </c>
      <c r="F94" s="93">
        <v>84</v>
      </c>
      <c r="G94" s="93">
        <v>84</v>
      </c>
      <c r="H94" s="73">
        <f t="shared" ref="H94:H99" si="5">ROUND(G94/F94*100,2)-100</f>
        <v>0</v>
      </c>
      <c r="I94" s="41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s="9" customFormat="1" ht="63" x14ac:dyDescent="0.2">
      <c r="A95" s="72">
        <v>2</v>
      </c>
      <c r="B95" s="42" t="s">
        <v>188</v>
      </c>
      <c r="C95" s="75" t="s">
        <v>15</v>
      </c>
      <c r="D95" s="52" t="s">
        <v>84</v>
      </c>
      <c r="E95" s="52">
        <v>17830.900000000001</v>
      </c>
      <c r="F95" s="52">
        <v>13500</v>
      </c>
      <c r="G95" s="52">
        <v>1528.1</v>
      </c>
      <c r="H95" s="53">
        <f t="shared" si="5"/>
        <v>-88.68</v>
      </c>
      <c r="I95" s="4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1:69" s="9" customFormat="1" ht="63" x14ac:dyDescent="0.2">
      <c r="A96" s="72">
        <v>3</v>
      </c>
      <c r="B96" s="42" t="s">
        <v>189</v>
      </c>
      <c r="C96" s="75" t="s">
        <v>15</v>
      </c>
      <c r="D96" s="52" t="s">
        <v>84</v>
      </c>
      <c r="E96" s="52">
        <v>11346.7</v>
      </c>
      <c r="F96" s="61">
        <v>3000</v>
      </c>
      <c r="G96" s="52">
        <v>2824.1</v>
      </c>
      <c r="H96" s="53">
        <f t="shared" si="5"/>
        <v>-5.8599999999999994</v>
      </c>
      <c r="I96" s="4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69" s="9" customFormat="1" ht="63" x14ac:dyDescent="0.2">
      <c r="A97" s="72">
        <v>4</v>
      </c>
      <c r="B97" s="42" t="s">
        <v>190</v>
      </c>
      <c r="C97" s="52" t="s">
        <v>15</v>
      </c>
      <c r="D97" s="52" t="s">
        <v>86</v>
      </c>
      <c r="E97" s="52">
        <v>273616</v>
      </c>
      <c r="F97" s="52">
        <v>241900</v>
      </c>
      <c r="G97" s="52">
        <v>220058</v>
      </c>
      <c r="H97" s="53">
        <f t="shared" si="5"/>
        <v>-9.0300000000000011</v>
      </c>
      <c r="I97" s="4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1:69" s="9" customFormat="1" ht="47.25" x14ac:dyDescent="0.2">
      <c r="A98" s="72">
        <v>5</v>
      </c>
      <c r="B98" s="42" t="s">
        <v>191</v>
      </c>
      <c r="C98" s="52" t="s">
        <v>15</v>
      </c>
      <c r="D98" s="52" t="s">
        <v>86</v>
      </c>
      <c r="E98" s="52">
        <v>4351</v>
      </c>
      <c r="F98" s="52">
        <v>375300</v>
      </c>
      <c r="G98" s="52">
        <v>81080.100000000006</v>
      </c>
      <c r="H98" s="53">
        <f t="shared" si="5"/>
        <v>-78.400000000000006</v>
      </c>
      <c r="I98" s="8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s="9" customFormat="1" ht="64.5" customHeight="1" x14ac:dyDescent="0.2">
      <c r="A99" s="72">
        <v>6</v>
      </c>
      <c r="B99" s="54" t="s">
        <v>192</v>
      </c>
      <c r="C99" s="52" t="s">
        <v>15</v>
      </c>
      <c r="D99" s="52" t="s">
        <v>16</v>
      </c>
      <c r="E99" s="52">
        <v>96.29</v>
      </c>
      <c r="F99" s="52">
        <v>96.29</v>
      </c>
      <c r="G99" s="52">
        <v>96.29</v>
      </c>
      <c r="H99" s="53">
        <f t="shared" si="5"/>
        <v>0</v>
      </c>
      <c r="I99" s="54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s="9" customFormat="1" ht="49.5" customHeight="1" x14ac:dyDescent="0.2">
      <c r="A100" s="72">
        <v>7</v>
      </c>
      <c r="B100" s="42" t="s">
        <v>85</v>
      </c>
      <c r="C100" s="52" t="s">
        <v>15</v>
      </c>
      <c r="D100" s="52" t="s">
        <v>16</v>
      </c>
      <c r="E100" s="53">
        <v>90.5</v>
      </c>
      <c r="F100" s="52">
        <v>95</v>
      </c>
      <c r="G100" s="53">
        <v>0</v>
      </c>
      <c r="H100" s="53">
        <f>ROUND(G100/F100*100,2)-100</f>
        <v>-100</v>
      </c>
      <c r="I100" s="42" t="s">
        <v>204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s="32" customFormat="1" ht="36" customHeight="1" x14ac:dyDescent="0.2">
      <c r="A101" s="68" t="s">
        <v>155</v>
      </c>
      <c r="B101" s="107" t="s">
        <v>206</v>
      </c>
      <c r="C101" s="107"/>
      <c r="D101" s="107"/>
      <c r="E101" s="107"/>
      <c r="F101" s="107"/>
      <c r="G101" s="107"/>
      <c r="H101" s="107"/>
      <c r="I101" s="107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</row>
    <row r="102" spans="1:69" ht="45.75" customHeight="1" x14ac:dyDescent="0.2">
      <c r="A102" s="75">
        <v>1</v>
      </c>
      <c r="B102" s="56" t="s">
        <v>153</v>
      </c>
      <c r="C102" s="17" t="s">
        <v>59</v>
      </c>
      <c r="D102" s="17" t="s">
        <v>16</v>
      </c>
      <c r="E102" s="75">
        <v>87.1</v>
      </c>
      <c r="F102" s="17">
        <v>90.3</v>
      </c>
      <c r="G102" s="17">
        <v>90.3</v>
      </c>
      <c r="H102" s="19">
        <f>G102/F102*100-100</f>
        <v>0</v>
      </c>
      <c r="I102" s="78"/>
      <c r="BP102" s="1"/>
      <c r="BQ102" s="1"/>
    </row>
    <row r="103" spans="1:69" ht="78.75" x14ac:dyDescent="0.2">
      <c r="A103" s="75">
        <v>2</v>
      </c>
      <c r="B103" s="56" t="s">
        <v>193</v>
      </c>
      <c r="C103" s="17" t="s">
        <v>59</v>
      </c>
      <c r="D103" s="17" t="s">
        <v>16</v>
      </c>
      <c r="E103" s="17">
        <v>10</v>
      </c>
      <c r="F103" s="19">
        <v>15</v>
      </c>
      <c r="G103" s="19">
        <v>15</v>
      </c>
      <c r="H103" s="19">
        <f>G103/F103*100-100</f>
        <v>0</v>
      </c>
      <c r="I103" s="78"/>
      <c r="BP103" s="1"/>
      <c r="BQ103" s="1"/>
    </row>
    <row r="104" spans="1:69" ht="121.5" customHeight="1" x14ac:dyDescent="0.2">
      <c r="A104" s="75">
        <v>3</v>
      </c>
      <c r="B104" s="18" t="s">
        <v>163</v>
      </c>
      <c r="C104" s="17" t="s">
        <v>59</v>
      </c>
      <c r="D104" s="17" t="s">
        <v>16</v>
      </c>
      <c r="E104" s="17">
        <v>10</v>
      </c>
      <c r="F104" s="19">
        <v>15</v>
      </c>
      <c r="G104" s="19">
        <v>15</v>
      </c>
      <c r="H104" s="19">
        <f>G104/F104*100-100</f>
        <v>0</v>
      </c>
      <c r="I104" s="78"/>
      <c r="BP104" s="1"/>
      <c r="BQ104" s="1"/>
    </row>
    <row r="105" spans="1:69" ht="77.25" customHeight="1" x14ac:dyDescent="0.2">
      <c r="A105" s="75">
        <v>4</v>
      </c>
      <c r="B105" s="57" t="s">
        <v>164</v>
      </c>
      <c r="C105" s="17" t="s">
        <v>59</v>
      </c>
      <c r="D105" s="17" t="s">
        <v>16</v>
      </c>
      <c r="E105" s="17" t="s">
        <v>26</v>
      </c>
      <c r="F105" s="19">
        <v>90</v>
      </c>
      <c r="G105" s="19">
        <v>0</v>
      </c>
      <c r="H105" s="19">
        <f>G105/F105*100-100</f>
        <v>-100</v>
      </c>
      <c r="I105" s="78"/>
      <c r="BP105" s="1"/>
      <c r="BQ105" s="1"/>
    </row>
    <row r="106" spans="1:69" ht="35.25" customHeight="1" x14ac:dyDescent="0.2">
      <c r="A106" s="68" t="s">
        <v>135</v>
      </c>
      <c r="B106" s="107" t="s">
        <v>207</v>
      </c>
      <c r="C106" s="107"/>
      <c r="D106" s="107"/>
      <c r="E106" s="107"/>
      <c r="F106" s="107"/>
      <c r="G106" s="107"/>
      <c r="H106" s="107"/>
      <c r="I106" s="107"/>
    </row>
    <row r="107" spans="1:69" ht="31.5" x14ac:dyDescent="0.2">
      <c r="A107" s="75">
        <v>1</v>
      </c>
      <c r="B107" s="50" t="s">
        <v>65</v>
      </c>
      <c r="C107" s="75" t="s">
        <v>19</v>
      </c>
      <c r="D107" s="75" t="s">
        <v>60</v>
      </c>
      <c r="E107" s="17">
        <v>8.66</v>
      </c>
      <c r="F107" s="55">
        <v>10.7</v>
      </c>
      <c r="G107" s="17">
        <v>4.24</v>
      </c>
      <c r="H107" s="19">
        <f>G107/F107*100-100</f>
        <v>-60.373831775700928</v>
      </c>
      <c r="I107" s="83"/>
    </row>
    <row r="108" spans="1:69" ht="36" customHeight="1" x14ac:dyDescent="0.2">
      <c r="A108" s="68" t="s">
        <v>158</v>
      </c>
      <c r="B108" s="107" t="s">
        <v>199</v>
      </c>
      <c r="C108" s="107"/>
      <c r="D108" s="107"/>
      <c r="E108" s="107"/>
      <c r="F108" s="107"/>
      <c r="G108" s="107"/>
      <c r="H108" s="107"/>
      <c r="I108" s="107"/>
    </row>
    <row r="109" spans="1:69" ht="36" customHeight="1" x14ac:dyDescent="0.2">
      <c r="A109" s="88">
        <v>1</v>
      </c>
      <c r="B109" s="6" t="s">
        <v>194</v>
      </c>
      <c r="C109" s="99" t="s">
        <v>19</v>
      </c>
      <c r="D109" s="17" t="s">
        <v>159</v>
      </c>
      <c r="E109" s="17">
        <v>0</v>
      </c>
      <c r="F109" s="17">
        <v>4.8</v>
      </c>
      <c r="G109" s="19">
        <v>0</v>
      </c>
      <c r="H109" s="19">
        <f>G109/F109*100-100</f>
        <v>-100</v>
      </c>
      <c r="I109" s="87"/>
    </row>
    <row r="110" spans="1:69" ht="31.5" x14ac:dyDescent="0.2">
      <c r="A110" s="88">
        <v>2</v>
      </c>
      <c r="B110" s="90" t="s">
        <v>195</v>
      </c>
      <c r="C110" s="99" t="s">
        <v>19</v>
      </c>
      <c r="D110" s="17" t="s">
        <v>160</v>
      </c>
      <c r="E110" s="17">
        <v>0</v>
      </c>
      <c r="F110" s="19">
        <v>1.6</v>
      </c>
      <c r="G110" s="19">
        <v>0</v>
      </c>
      <c r="H110" s="19">
        <f>G110/F110*100-100</f>
        <v>-100</v>
      </c>
      <c r="I110" s="87"/>
    </row>
    <row r="111" spans="1:69" ht="47.25" x14ac:dyDescent="0.2">
      <c r="A111" s="88">
        <v>3</v>
      </c>
      <c r="B111" s="90" t="s">
        <v>196</v>
      </c>
      <c r="C111" s="17" t="s">
        <v>59</v>
      </c>
      <c r="D111" s="17" t="s">
        <v>16</v>
      </c>
      <c r="E111" s="17">
        <v>0</v>
      </c>
      <c r="F111" s="19">
        <v>100</v>
      </c>
      <c r="G111" s="19">
        <v>77.900000000000006</v>
      </c>
      <c r="H111" s="19">
        <f>G111/F111*100-100</f>
        <v>-22.099999999999994</v>
      </c>
      <c r="I111" s="87"/>
    </row>
    <row r="112" spans="1:69" ht="47.25" x14ac:dyDescent="0.2">
      <c r="A112" s="88">
        <v>4</v>
      </c>
      <c r="B112" s="90" t="s">
        <v>197</v>
      </c>
      <c r="C112" s="17" t="s">
        <v>59</v>
      </c>
      <c r="D112" s="17" t="s">
        <v>16</v>
      </c>
      <c r="E112" s="17">
        <v>0</v>
      </c>
      <c r="F112" s="19">
        <v>100</v>
      </c>
      <c r="G112" s="19">
        <v>75.599999999999994</v>
      </c>
      <c r="H112" s="19">
        <f>G112/F112*100-100</f>
        <v>-24.400000000000006</v>
      </c>
      <c r="I112" s="87"/>
    </row>
  </sheetData>
  <mergeCells count="31">
    <mergeCell ref="B14:I14"/>
    <mergeCell ref="B47:I47"/>
    <mergeCell ref="B59:I59"/>
    <mergeCell ref="B90:I90"/>
    <mergeCell ref="B92:I92"/>
    <mergeCell ref="B93:I93"/>
    <mergeCell ref="B78:I78"/>
    <mergeCell ref="B84:I84"/>
    <mergeCell ref="B101:I101"/>
    <mergeCell ref="I88:I89"/>
    <mergeCell ref="B87:I87"/>
    <mergeCell ref="B52:I52"/>
    <mergeCell ref="B54:I54"/>
    <mergeCell ref="B63:I63"/>
    <mergeCell ref="B65:I65"/>
    <mergeCell ref="B7:I7"/>
    <mergeCell ref="A1:I1"/>
    <mergeCell ref="A3:A5"/>
    <mergeCell ref="B3:B5"/>
    <mergeCell ref="C3:C5"/>
    <mergeCell ref="D3:D5"/>
    <mergeCell ref="E3:H3"/>
    <mergeCell ref="I3:I5"/>
    <mergeCell ref="E4:E5"/>
    <mergeCell ref="F4:H4"/>
    <mergeCell ref="B35:I35"/>
    <mergeCell ref="B106:I106"/>
    <mergeCell ref="B108:I108"/>
    <mergeCell ref="B31:I31"/>
    <mergeCell ref="B23:H23"/>
    <mergeCell ref="B67:I67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rowBreaks count="2" manualBreakCount="2">
    <brk id="55" max="7" man="1"/>
    <brk id="8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O136"/>
  <sheetViews>
    <sheetView tabSelected="1" view="pageBreakPreview" zoomScale="69" zoomScaleNormal="82" zoomScaleSheetLayoutView="69" workbookViewId="0">
      <pane ySplit="4" topLeftCell="A93" activePane="bottomLeft" state="frozen"/>
      <selection activeCell="C400" sqref="C399:C400"/>
      <selection pane="bottomLeft" activeCell="I126" sqref="I126:K126"/>
    </sheetView>
  </sheetViews>
  <sheetFormatPr defaultRowHeight="15.75" outlineLevelRow="1" x14ac:dyDescent="0.2"/>
  <cols>
    <col min="1" max="1" width="9.42578125" style="30" customWidth="1"/>
    <col min="2" max="2" width="52.7109375" style="24" customWidth="1"/>
    <col min="3" max="3" width="24.7109375" style="31" customWidth="1"/>
    <col min="4" max="4" width="15" style="39" customWidth="1"/>
    <col min="5" max="5" width="12.42578125" style="46" customWidth="1"/>
    <col min="6" max="6" width="16.5703125" style="39" customWidth="1"/>
    <col min="7" max="7" width="12.140625" style="46" customWidth="1"/>
    <col min="8" max="8" width="11.28515625" style="39" customWidth="1"/>
    <col min="9" max="9" width="12.140625" style="4" customWidth="1"/>
    <col min="10" max="10" width="11.28515625" style="4" bestFit="1" customWidth="1"/>
    <col min="11" max="16384" width="9.140625" style="4"/>
  </cols>
  <sheetData>
    <row r="1" spans="1:11" ht="45.75" customHeight="1" x14ac:dyDescent="0.2">
      <c r="A1" s="119" t="s">
        <v>209</v>
      </c>
      <c r="B1" s="119"/>
      <c r="C1" s="119"/>
      <c r="D1" s="119"/>
      <c r="E1" s="119"/>
      <c r="F1" s="119"/>
      <c r="G1" s="119"/>
      <c r="H1" s="119"/>
    </row>
    <row r="3" spans="1:11" ht="18" customHeight="1" x14ac:dyDescent="0.2">
      <c r="A3" s="120" t="s">
        <v>0</v>
      </c>
      <c r="B3" s="121" t="s">
        <v>141</v>
      </c>
      <c r="C3" s="122" t="s">
        <v>91</v>
      </c>
      <c r="D3" s="123" t="s">
        <v>92</v>
      </c>
      <c r="E3" s="123"/>
      <c r="F3" s="123" t="s">
        <v>93</v>
      </c>
      <c r="G3" s="123"/>
      <c r="H3" s="123" t="s">
        <v>94</v>
      </c>
    </row>
    <row r="4" spans="1:11" ht="31.5" x14ac:dyDescent="0.2">
      <c r="A4" s="120"/>
      <c r="B4" s="121"/>
      <c r="C4" s="122"/>
      <c r="D4" s="91" t="s">
        <v>95</v>
      </c>
      <c r="E4" s="45" t="s">
        <v>96</v>
      </c>
      <c r="F4" s="91" t="s">
        <v>95</v>
      </c>
      <c r="G4" s="45" t="s">
        <v>96</v>
      </c>
      <c r="H4" s="123"/>
    </row>
    <row r="5" spans="1:11" s="24" customFormat="1" ht="19.5" customHeight="1" x14ac:dyDescent="0.2">
      <c r="A5" s="122" t="s">
        <v>1</v>
      </c>
      <c r="B5" s="121" t="s">
        <v>198</v>
      </c>
      <c r="C5" s="96" t="s">
        <v>97</v>
      </c>
      <c r="D5" s="98">
        <v>66227.3</v>
      </c>
      <c r="E5" s="45">
        <v>99.999999999999986</v>
      </c>
      <c r="F5" s="98">
        <v>38985.699999999997</v>
      </c>
      <c r="G5" s="45">
        <v>100.00000000000001</v>
      </c>
      <c r="H5" s="97">
        <v>-41.133490267608686</v>
      </c>
    </row>
    <row r="6" spans="1:11" s="24" customFormat="1" ht="31.5" x14ac:dyDescent="0.2">
      <c r="A6" s="122"/>
      <c r="B6" s="121"/>
      <c r="C6" s="96" t="s">
        <v>98</v>
      </c>
      <c r="D6" s="98">
        <v>60091</v>
      </c>
      <c r="E6" s="45">
        <v>90.734485627528215</v>
      </c>
      <c r="F6" s="98">
        <v>36107.9</v>
      </c>
      <c r="G6" s="45">
        <v>92.618319024668025</v>
      </c>
      <c r="H6" s="97">
        <v>-39.911301193190326</v>
      </c>
      <c r="I6" s="24">
        <f>D6+D7+D8</f>
        <v>64391.3</v>
      </c>
      <c r="J6" s="24">
        <f>F6+F7+F8</f>
        <v>37832.300000000003</v>
      </c>
      <c r="K6" s="24">
        <f>J6/I6*100</f>
        <v>58.753744682899708</v>
      </c>
    </row>
    <row r="7" spans="1:11" s="24" customFormat="1" ht="30" customHeight="1" x14ac:dyDescent="0.2">
      <c r="A7" s="122"/>
      <c r="B7" s="121"/>
      <c r="C7" s="96" t="s">
        <v>99</v>
      </c>
      <c r="D7" s="98">
        <v>0</v>
      </c>
      <c r="E7" s="45">
        <v>0</v>
      </c>
      <c r="F7" s="98">
        <v>0</v>
      </c>
      <c r="G7" s="45">
        <v>0</v>
      </c>
      <c r="H7" s="97" t="s">
        <v>26</v>
      </c>
    </row>
    <row r="8" spans="1:11" s="24" customFormat="1" x14ac:dyDescent="0.2">
      <c r="A8" s="122"/>
      <c r="B8" s="121"/>
      <c r="C8" s="96" t="s">
        <v>100</v>
      </c>
      <c r="D8" s="98">
        <v>4300.2999999999993</v>
      </c>
      <c r="E8" s="45">
        <v>6.4932437227548139</v>
      </c>
      <c r="F8" s="98">
        <v>1724.4</v>
      </c>
      <c r="G8" s="45">
        <v>4.4231602869770201</v>
      </c>
      <c r="H8" s="97">
        <v>-59.900472060088823</v>
      </c>
    </row>
    <row r="9" spans="1:11" s="24" customFormat="1" ht="20.25" customHeight="1" x14ac:dyDescent="0.2">
      <c r="A9" s="122"/>
      <c r="B9" s="121"/>
      <c r="C9" s="96" t="s">
        <v>101</v>
      </c>
      <c r="D9" s="98">
        <v>1836</v>
      </c>
      <c r="E9" s="45">
        <v>2.7722706497169591</v>
      </c>
      <c r="F9" s="98">
        <v>1153.4000000000001</v>
      </c>
      <c r="G9" s="45">
        <v>2.9585206883549615</v>
      </c>
      <c r="H9" s="97">
        <v>-37.178649237472762</v>
      </c>
    </row>
    <row r="10" spans="1:11" s="5" customFormat="1" x14ac:dyDescent="0.2">
      <c r="A10" s="128">
        <v>2</v>
      </c>
      <c r="B10" s="129" t="s">
        <v>170</v>
      </c>
      <c r="C10" s="94" t="s">
        <v>97</v>
      </c>
      <c r="D10" s="98">
        <v>2510464.7999999998</v>
      </c>
      <c r="E10" s="101">
        <v>100.00000000000001</v>
      </c>
      <c r="F10" s="38">
        <v>1755077.1</v>
      </c>
      <c r="G10" s="101">
        <v>100</v>
      </c>
      <c r="H10" s="102">
        <v>-30.089555527725381</v>
      </c>
    </row>
    <row r="11" spans="1:11" s="5" customFormat="1" ht="31.5" x14ac:dyDescent="0.2">
      <c r="A11" s="128"/>
      <c r="B11" s="129"/>
      <c r="C11" s="94" t="s">
        <v>98</v>
      </c>
      <c r="D11" s="98">
        <v>952372.1</v>
      </c>
      <c r="E11" s="101">
        <v>37.936086576477791</v>
      </c>
      <c r="F11" s="38">
        <v>684354.7</v>
      </c>
      <c r="G11" s="101">
        <v>38.992856781049674</v>
      </c>
      <c r="H11" s="102">
        <v>-28.142088580713363</v>
      </c>
      <c r="I11" s="24">
        <f>D11+D12+D13</f>
        <v>2364091.7999999998</v>
      </c>
      <c r="J11" s="24">
        <f>F11+F12+F13</f>
        <v>1658922.8</v>
      </c>
      <c r="K11" s="24">
        <f>J11/I11*100</f>
        <v>70.171674382526106</v>
      </c>
    </row>
    <row r="12" spans="1:11" s="5" customFormat="1" ht="31.5" x14ac:dyDescent="0.2">
      <c r="A12" s="128"/>
      <c r="B12" s="129"/>
      <c r="C12" s="94" t="s">
        <v>99</v>
      </c>
      <c r="D12" s="98">
        <v>100438.7</v>
      </c>
      <c r="E12" s="101">
        <v>4.000800967215314</v>
      </c>
      <c r="F12" s="38">
        <v>74208</v>
      </c>
      <c r="G12" s="101">
        <v>4.2281903171091457</v>
      </c>
      <c r="H12" s="102">
        <v>-26.116128544077128</v>
      </c>
    </row>
    <row r="13" spans="1:11" s="5" customFormat="1" x14ac:dyDescent="0.2">
      <c r="A13" s="128"/>
      <c r="B13" s="129"/>
      <c r="C13" s="94" t="s">
        <v>100</v>
      </c>
      <c r="D13" s="98">
        <v>1311281</v>
      </c>
      <c r="E13" s="101">
        <v>52.232598521198149</v>
      </c>
      <c r="F13" s="38">
        <v>900360.10000000009</v>
      </c>
      <c r="G13" s="101">
        <v>51.300316094375574</v>
      </c>
      <c r="H13" s="102">
        <v>-31.337363997495572</v>
      </c>
    </row>
    <row r="14" spans="1:11" s="5" customFormat="1" x14ac:dyDescent="0.2">
      <c r="A14" s="128"/>
      <c r="B14" s="129"/>
      <c r="C14" s="94" t="s">
        <v>101</v>
      </c>
      <c r="D14" s="98">
        <v>146373</v>
      </c>
      <c r="E14" s="101">
        <v>5.8305139351087494</v>
      </c>
      <c r="F14" s="38">
        <v>96154.299999999988</v>
      </c>
      <c r="G14" s="101">
        <v>5.478636807465608</v>
      </c>
      <c r="H14" s="102">
        <v>-34.30871813790796</v>
      </c>
    </row>
    <row r="15" spans="1:11" ht="20.100000000000001" customHeight="1" x14ac:dyDescent="0.2">
      <c r="A15" s="122" t="s">
        <v>2</v>
      </c>
      <c r="B15" s="130" t="s">
        <v>169</v>
      </c>
      <c r="C15" s="94" t="s">
        <v>97</v>
      </c>
      <c r="D15" s="98">
        <v>20261</v>
      </c>
      <c r="E15" s="103">
        <v>100</v>
      </c>
      <c r="F15" s="98">
        <v>18491.900000000001</v>
      </c>
      <c r="G15" s="103">
        <v>100</v>
      </c>
      <c r="H15" s="98">
        <v>-8.7315532303440051</v>
      </c>
    </row>
    <row r="16" spans="1:11" ht="33" customHeight="1" x14ac:dyDescent="0.2">
      <c r="A16" s="122"/>
      <c r="B16" s="130"/>
      <c r="C16" s="94" t="s">
        <v>98</v>
      </c>
      <c r="D16" s="104">
        <v>11577.1</v>
      </c>
      <c r="E16" s="103">
        <v>57.139825280094769</v>
      </c>
      <c r="F16" s="104">
        <v>9808.1</v>
      </c>
      <c r="G16" s="103">
        <v>53.039979666773021</v>
      </c>
      <c r="H16" s="98">
        <v>-15.280165153622235</v>
      </c>
      <c r="I16" s="24">
        <f>D16+D17+D18</f>
        <v>20261</v>
      </c>
      <c r="J16" s="24">
        <f>F16+F17+F18</f>
        <v>18491.900000000001</v>
      </c>
      <c r="K16" s="24">
        <f>J16/I16*100</f>
        <v>91.268446769655995</v>
      </c>
    </row>
    <row r="17" spans="1:15" ht="30" customHeight="1" x14ac:dyDescent="0.2">
      <c r="A17" s="122"/>
      <c r="B17" s="130"/>
      <c r="C17" s="94" t="s">
        <v>99</v>
      </c>
      <c r="D17" s="104">
        <v>3149.8</v>
      </c>
      <c r="E17" s="103">
        <v>15.546123093628154</v>
      </c>
      <c r="F17" s="104">
        <v>3149.8</v>
      </c>
      <c r="G17" s="103">
        <v>17.033403814643165</v>
      </c>
      <c r="H17" s="98">
        <v>0</v>
      </c>
    </row>
    <row r="18" spans="1:15" ht="20.100000000000001" customHeight="1" x14ac:dyDescent="0.2">
      <c r="A18" s="122"/>
      <c r="B18" s="130"/>
      <c r="C18" s="94" t="s">
        <v>100</v>
      </c>
      <c r="D18" s="104">
        <v>5534.1</v>
      </c>
      <c r="E18" s="103">
        <v>27.314051626277084</v>
      </c>
      <c r="F18" s="104">
        <v>5534</v>
      </c>
      <c r="G18" s="103">
        <v>29.92661651858381</v>
      </c>
      <c r="H18" s="98">
        <v>-1.8069785511727332E-3</v>
      </c>
    </row>
    <row r="19" spans="1:15" ht="20.100000000000001" customHeight="1" x14ac:dyDescent="0.2">
      <c r="A19" s="122"/>
      <c r="B19" s="130"/>
      <c r="C19" s="94" t="s">
        <v>101</v>
      </c>
      <c r="D19" s="104">
        <v>0</v>
      </c>
      <c r="E19" s="103">
        <v>0</v>
      </c>
      <c r="F19" s="104">
        <v>0</v>
      </c>
      <c r="G19" s="103">
        <v>0</v>
      </c>
      <c r="H19" s="98" t="s">
        <v>26</v>
      </c>
    </row>
    <row r="20" spans="1:15" x14ac:dyDescent="0.2">
      <c r="A20" s="122" t="s">
        <v>31</v>
      </c>
      <c r="B20" s="131" t="s">
        <v>171</v>
      </c>
      <c r="C20" s="49" t="s">
        <v>97</v>
      </c>
      <c r="D20" s="98">
        <v>569107.1</v>
      </c>
      <c r="E20" s="45">
        <v>100</v>
      </c>
      <c r="F20" s="98">
        <v>446646.00000000006</v>
      </c>
      <c r="G20" s="45">
        <v>100</v>
      </c>
      <c r="H20" s="98">
        <v>-21.518111441589809</v>
      </c>
    </row>
    <row r="21" spans="1:15" ht="30.75" customHeight="1" x14ac:dyDescent="0.2">
      <c r="A21" s="122"/>
      <c r="B21" s="131"/>
      <c r="C21" s="49" t="s">
        <v>98</v>
      </c>
      <c r="D21" s="98">
        <v>476629.3</v>
      </c>
      <c r="E21" s="45">
        <v>83.750369658013398</v>
      </c>
      <c r="F21" s="98">
        <v>394646.80000000005</v>
      </c>
      <c r="G21" s="45">
        <v>88.357849393031614</v>
      </c>
      <c r="H21" s="98">
        <v>-17.200474246967175</v>
      </c>
      <c r="I21" s="24">
        <f>D21+D22+D23</f>
        <v>553799.1</v>
      </c>
      <c r="J21" s="24">
        <f>F21+F22+F23</f>
        <v>440922.30000000005</v>
      </c>
      <c r="K21" s="24">
        <f>J21/I21*100</f>
        <v>79.617735023404705</v>
      </c>
    </row>
    <row r="22" spans="1:15" ht="31.5" x14ac:dyDescent="0.2">
      <c r="A22" s="122"/>
      <c r="B22" s="131"/>
      <c r="C22" s="49" t="s">
        <v>99</v>
      </c>
      <c r="D22" s="98">
        <v>33299.199999999997</v>
      </c>
      <c r="E22" s="45">
        <v>5.8511306571293868</v>
      </c>
      <c r="F22" s="98">
        <v>15930.6</v>
      </c>
      <c r="G22" s="45">
        <v>3.5667172660227555</v>
      </c>
      <c r="H22" s="98">
        <v>-52.159211032096863</v>
      </c>
    </row>
    <row r="23" spans="1:15" x14ac:dyDescent="0.2">
      <c r="A23" s="122"/>
      <c r="B23" s="131"/>
      <c r="C23" s="49" t="s">
        <v>100</v>
      </c>
      <c r="D23" s="98">
        <v>43870.6</v>
      </c>
      <c r="E23" s="45">
        <v>7.7086720583876041</v>
      </c>
      <c r="F23" s="98">
        <v>30344.899999999998</v>
      </c>
      <c r="G23" s="45">
        <v>6.7939486752372114</v>
      </c>
      <c r="H23" s="98">
        <v>-30.830898141352066</v>
      </c>
    </row>
    <row r="24" spans="1:15" x14ac:dyDescent="0.2">
      <c r="A24" s="122"/>
      <c r="B24" s="131"/>
      <c r="C24" s="49" t="s">
        <v>101</v>
      </c>
      <c r="D24" s="98">
        <v>15308</v>
      </c>
      <c r="E24" s="45">
        <v>2.6898276264696048</v>
      </c>
      <c r="F24" s="98">
        <v>5723.7</v>
      </c>
      <c r="G24" s="45">
        <v>1.2814846657084131</v>
      </c>
      <c r="H24" s="98">
        <v>-62.609746537758035</v>
      </c>
    </row>
    <row r="25" spans="1:15" ht="20.100000000000001" customHeight="1" x14ac:dyDescent="0.2">
      <c r="A25" s="124" t="s">
        <v>108</v>
      </c>
      <c r="B25" s="126" t="s">
        <v>208</v>
      </c>
      <c r="C25" s="49" t="s">
        <v>97</v>
      </c>
      <c r="D25" s="98">
        <v>873756.29999999993</v>
      </c>
      <c r="E25" s="45">
        <v>100</v>
      </c>
      <c r="F25" s="98">
        <v>637381.42999999993</v>
      </c>
      <c r="G25" s="45">
        <v>100.00000000000001</v>
      </c>
      <c r="H25" s="98">
        <v>-27.05272282443056</v>
      </c>
      <c r="K25" s="12"/>
      <c r="L25" s="22"/>
      <c r="M25" s="12"/>
      <c r="N25" s="12"/>
    </row>
    <row r="26" spans="1:15" ht="33.75" customHeight="1" x14ac:dyDescent="0.2">
      <c r="A26" s="124"/>
      <c r="B26" s="126"/>
      <c r="C26" s="105" t="s">
        <v>98</v>
      </c>
      <c r="D26" s="98">
        <v>30130</v>
      </c>
      <c r="E26" s="45">
        <v>3.4483299290660336</v>
      </c>
      <c r="F26" s="98">
        <v>20215.440000000002</v>
      </c>
      <c r="G26" s="45">
        <v>3.171639311801099</v>
      </c>
      <c r="H26" s="98">
        <v>-32.905940922668435</v>
      </c>
      <c r="I26" s="24">
        <f>D26+D27+D28</f>
        <v>866046.29999999993</v>
      </c>
      <c r="J26" s="24">
        <f>F26+F27+F28</f>
        <v>631695.35</v>
      </c>
      <c r="K26" s="24">
        <f>J26/I26*100</f>
        <v>72.940136110505875</v>
      </c>
      <c r="L26" s="22"/>
      <c r="M26" s="12"/>
      <c r="N26" s="12"/>
    </row>
    <row r="27" spans="1:15" ht="33.75" customHeight="1" x14ac:dyDescent="0.2">
      <c r="A27" s="124"/>
      <c r="B27" s="126"/>
      <c r="C27" s="105" t="s">
        <v>99</v>
      </c>
      <c r="D27" s="98">
        <v>306709.59999999998</v>
      </c>
      <c r="E27" s="45">
        <v>35.102419290138457</v>
      </c>
      <c r="F27" s="98">
        <v>240174.74000000002</v>
      </c>
      <c r="G27" s="45">
        <v>37.681477478877923</v>
      </c>
      <c r="H27" s="98">
        <v>-21.693112964185005</v>
      </c>
      <c r="K27" s="12"/>
      <c r="L27" s="22"/>
      <c r="M27" s="12"/>
      <c r="N27" s="12"/>
    </row>
    <row r="28" spans="1:15" ht="20.100000000000001" customHeight="1" x14ac:dyDescent="0.2">
      <c r="A28" s="124"/>
      <c r="B28" s="126"/>
      <c r="C28" s="105" t="s">
        <v>100</v>
      </c>
      <c r="D28" s="98">
        <v>529206.69999999995</v>
      </c>
      <c r="E28" s="45">
        <v>60.5668537096671</v>
      </c>
      <c r="F28" s="98">
        <v>371305.17</v>
      </c>
      <c r="G28" s="45">
        <v>58.254783168063121</v>
      </c>
      <c r="H28" s="98">
        <v>-29.837401907421039</v>
      </c>
      <c r="K28" s="12"/>
      <c r="L28" s="22"/>
      <c r="M28" s="12"/>
      <c r="N28" s="12"/>
      <c r="O28" s="12"/>
    </row>
    <row r="29" spans="1:15" ht="20.100000000000001" customHeight="1" x14ac:dyDescent="0.2">
      <c r="A29" s="125"/>
      <c r="B29" s="127"/>
      <c r="C29" s="105" t="s">
        <v>101</v>
      </c>
      <c r="D29" s="98">
        <v>7710</v>
      </c>
      <c r="E29" s="45">
        <v>0.88239707112841437</v>
      </c>
      <c r="F29" s="98">
        <v>5686.08</v>
      </c>
      <c r="G29" s="45">
        <v>0.8921000412578699</v>
      </c>
      <c r="H29" s="98">
        <v>-26.250583657587541</v>
      </c>
      <c r="K29" s="12"/>
      <c r="L29" s="22"/>
      <c r="M29" s="22"/>
      <c r="N29" s="12"/>
      <c r="O29" s="12"/>
    </row>
    <row r="30" spans="1:15" x14ac:dyDescent="0.2">
      <c r="A30" s="122" t="s">
        <v>40</v>
      </c>
      <c r="B30" s="121" t="s">
        <v>181</v>
      </c>
      <c r="C30" s="49" t="s">
        <v>97</v>
      </c>
      <c r="D30" s="98">
        <v>336962</v>
      </c>
      <c r="E30" s="45">
        <v>99.999999999999986</v>
      </c>
      <c r="F30" s="98">
        <v>166598.69999999998</v>
      </c>
      <c r="G30" s="45">
        <v>100</v>
      </c>
      <c r="H30" s="98">
        <v>-50.558608982615254</v>
      </c>
      <c r="I30" s="24">
        <f>D30+D31+D32</f>
        <v>654281</v>
      </c>
      <c r="J30" s="24">
        <f>F30+F31+F32</f>
        <v>321548.39999999997</v>
      </c>
      <c r="K30" s="24">
        <f>J30/I30*100</f>
        <v>49.145306068799179</v>
      </c>
    </row>
    <row r="31" spans="1:15" ht="31.5" x14ac:dyDescent="0.2">
      <c r="A31" s="122"/>
      <c r="B31" s="121"/>
      <c r="C31" s="49" t="s">
        <v>98</v>
      </c>
      <c r="D31" s="98">
        <v>317319</v>
      </c>
      <c r="E31" s="45">
        <v>94.170559291552152</v>
      </c>
      <c r="F31" s="98">
        <v>154949.69999999998</v>
      </c>
      <c r="G31" s="45">
        <v>93.007748559862719</v>
      </c>
      <c r="H31" s="98">
        <v>-51.169107428171657</v>
      </c>
    </row>
    <row r="32" spans="1:15" x14ac:dyDescent="0.2">
      <c r="A32" s="122"/>
      <c r="B32" s="121"/>
      <c r="C32" s="49" t="s">
        <v>99</v>
      </c>
      <c r="D32" s="98">
        <v>0</v>
      </c>
      <c r="E32" s="101">
        <v>0</v>
      </c>
      <c r="F32" s="38">
        <v>0</v>
      </c>
      <c r="G32" s="101">
        <v>0</v>
      </c>
      <c r="H32" s="98" t="s">
        <v>26</v>
      </c>
    </row>
    <row r="33" spans="1:11" x14ac:dyDescent="0.2">
      <c r="A33" s="122"/>
      <c r="B33" s="121"/>
      <c r="C33" s="49" t="s">
        <v>100</v>
      </c>
      <c r="D33" s="98">
        <v>2193</v>
      </c>
      <c r="E33" s="101">
        <v>0.65081522545568937</v>
      </c>
      <c r="F33" s="38">
        <v>2245</v>
      </c>
      <c r="G33" s="101">
        <v>1.3475495306986192</v>
      </c>
      <c r="H33" s="98">
        <v>2.3711810305517673</v>
      </c>
    </row>
    <row r="34" spans="1:11" x14ac:dyDescent="0.2">
      <c r="A34" s="122"/>
      <c r="B34" s="121"/>
      <c r="C34" s="49" t="s">
        <v>101</v>
      </c>
      <c r="D34" s="98">
        <v>17450</v>
      </c>
      <c r="E34" s="45">
        <v>5.1786254829921479</v>
      </c>
      <c r="F34" s="98">
        <v>9404</v>
      </c>
      <c r="G34" s="45">
        <v>5.6447019094386697</v>
      </c>
      <c r="H34" s="98">
        <v>-46.108882521489967</v>
      </c>
    </row>
    <row r="35" spans="1:11" ht="0.75" customHeight="1" x14ac:dyDescent="0.2">
      <c r="A35" s="120" t="s">
        <v>44</v>
      </c>
      <c r="B35" s="132" t="s">
        <v>102</v>
      </c>
      <c r="C35" s="48" t="s">
        <v>97</v>
      </c>
      <c r="D35" s="8">
        <f>SUM(D36:D39)</f>
        <v>0</v>
      </c>
      <c r="E35" s="7" t="e">
        <f>SUM(E36:E39)</f>
        <v>#DIV/0!</v>
      </c>
      <c r="F35" s="8">
        <f>SUM(F36:F39)</f>
        <v>0</v>
      </c>
      <c r="G35" s="7" t="e">
        <f>SUM(G36:G39)</f>
        <v>#DIV/0!</v>
      </c>
      <c r="H35" s="8" t="e">
        <f>F35/D35*100-100</f>
        <v>#DIV/0!</v>
      </c>
    </row>
    <row r="36" spans="1:11" ht="34.5" hidden="1" customHeight="1" x14ac:dyDescent="0.2">
      <c r="A36" s="120"/>
      <c r="B36" s="132"/>
      <c r="C36" s="48" t="s">
        <v>98</v>
      </c>
      <c r="D36" s="8"/>
      <c r="E36" s="7" t="e">
        <f>D36/D35*100</f>
        <v>#DIV/0!</v>
      </c>
      <c r="F36" s="8"/>
      <c r="G36" s="7" t="e">
        <f>F36/F35*100</f>
        <v>#DIV/0!</v>
      </c>
      <c r="H36" s="8" t="e">
        <f>F36/D36*100-100</f>
        <v>#DIV/0!</v>
      </c>
    </row>
    <row r="37" spans="1:11" ht="21" hidden="1" customHeight="1" x14ac:dyDescent="0.2">
      <c r="A37" s="120"/>
      <c r="B37" s="132"/>
      <c r="C37" s="48" t="s">
        <v>99</v>
      </c>
      <c r="D37" s="8">
        <v>0</v>
      </c>
      <c r="E37" s="65" t="e">
        <f>D37/D35*100</f>
        <v>#DIV/0!</v>
      </c>
      <c r="F37" s="8">
        <v>0</v>
      </c>
      <c r="G37" s="65" t="e">
        <f>F37/F35*100</f>
        <v>#DIV/0!</v>
      </c>
      <c r="H37" s="37" t="s">
        <v>26</v>
      </c>
    </row>
    <row r="38" spans="1:11" ht="21.75" hidden="1" customHeight="1" x14ac:dyDescent="0.2">
      <c r="A38" s="120"/>
      <c r="B38" s="132"/>
      <c r="C38" s="48" t="s">
        <v>100</v>
      </c>
      <c r="D38" s="8">
        <v>0</v>
      </c>
      <c r="E38" s="65" t="e">
        <f>D38/D35*100</f>
        <v>#DIV/0!</v>
      </c>
      <c r="F38" s="8">
        <v>0</v>
      </c>
      <c r="G38" s="65" t="e">
        <f>F38/F35*100</f>
        <v>#DIV/0!</v>
      </c>
      <c r="H38" s="37" t="s">
        <v>26</v>
      </c>
    </row>
    <row r="39" spans="1:11" ht="21" hidden="1" customHeight="1" x14ac:dyDescent="0.2">
      <c r="A39" s="120"/>
      <c r="B39" s="132"/>
      <c r="C39" s="48" t="s">
        <v>101</v>
      </c>
      <c r="D39" s="8">
        <v>0</v>
      </c>
      <c r="E39" s="65" t="e">
        <f>D39/D35*100</f>
        <v>#DIV/0!</v>
      </c>
      <c r="F39" s="8">
        <v>0</v>
      </c>
      <c r="G39" s="65" t="e">
        <f>F39/F35*100</f>
        <v>#DIV/0!</v>
      </c>
      <c r="H39" s="37" t="s">
        <v>26</v>
      </c>
    </row>
    <row r="40" spans="1:11" ht="24.75" customHeight="1" x14ac:dyDescent="0.2">
      <c r="A40" s="122" t="s">
        <v>47</v>
      </c>
      <c r="B40" s="121" t="s">
        <v>182</v>
      </c>
      <c r="C40" s="49" t="s">
        <v>97</v>
      </c>
      <c r="D40" s="98">
        <v>28041</v>
      </c>
      <c r="E40" s="45">
        <v>100</v>
      </c>
      <c r="F40" s="98">
        <v>19524.5</v>
      </c>
      <c r="G40" s="45">
        <v>100</v>
      </c>
      <c r="H40" s="98">
        <v>-30.4</v>
      </c>
    </row>
    <row r="41" spans="1:11" ht="33.75" customHeight="1" x14ac:dyDescent="0.2">
      <c r="A41" s="122"/>
      <c r="B41" s="121"/>
      <c r="C41" s="49" t="s">
        <v>98</v>
      </c>
      <c r="D41" s="98">
        <v>23043</v>
      </c>
      <c r="E41" s="45">
        <v>82.2</v>
      </c>
      <c r="F41" s="98">
        <v>17279.5</v>
      </c>
      <c r="G41" s="45">
        <v>88.5</v>
      </c>
      <c r="H41" s="98">
        <v>-25</v>
      </c>
      <c r="I41" s="24">
        <f>D41+D42+D43</f>
        <v>23043</v>
      </c>
      <c r="J41" s="24">
        <f>F41+F42+F43</f>
        <v>17279.5</v>
      </c>
      <c r="K41" s="24">
        <f>J41/I41*100</f>
        <v>74.988065790044701</v>
      </c>
    </row>
    <row r="42" spans="1:11" ht="28.5" customHeight="1" x14ac:dyDescent="0.2">
      <c r="A42" s="122"/>
      <c r="B42" s="121"/>
      <c r="C42" s="49" t="s">
        <v>99</v>
      </c>
      <c r="D42" s="98">
        <v>0</v>
      </c>
      <c r="E42" s="45">
        <v>0</v>
      </c>
      <c r="F42" s="98">
        <v>0</v>
      </c>
      <c r="G42" s="45">
        <v>0</v>
      </c>
      <c r="H42" s="98" t="s">
        <v>26</v>
      </c>
    </row>
    <row r="43" spans="1:11" ht="21" customHeight="1" x14ac:dyDescent="0.2">
      <c r="A43" s="122"/>
      <c r="B43" s="121"/>
      <c r="C43" s="49" t="s">
        <v>100</v>
      </c>
      <c r="D43" s="98">
        <v>0</v>
      </c>
      <c r="E43" s="45">
        <v>0</v>
      </c>
      <c r="F43" s="98">
        <v>0</v>
      </c>
      <c r="G43" s="45">
        <v>0</v>
      </c>
      <c r="H43" s="98" t="s">
        <v>26</v>
      </c>
    </row>
    <row r="44" spans="1:11" ht="20.25" customHeight="1" x14ac:dyDescent="0.2">
      <c r="A44" s="122"/>
      <c r="B44" s="121"/>
      <c r="C44" s="49" t="s">
        <v>101</v>
      </c>
      <c r="D44" s="98">
        <v>4998</v>
      </c>
      <c r="E44" s="45">
        <v>17.8</v>
      </c>
      <c r="F44" s="98">
        <v>2245</v>
      </c>
      <c r="G44" s="45">
        <v>11.5</v>
      </c>
      <c r="H44" s="98">
        <v>-55.1</v>
      </c>
    </row>
    <row r="45" spans="1:11" s="26" customFormat="1" ht="24" customHeight="1" x14ac:dyDescent="0.2">
      <c r="A45" s="122" t="s">
        <v>49</v>
      </c>
      <c r="B45" s="121" t="s">
        <v>183</v>
      </c>
      <c r="C45" s="49" t="s">
        <v>103</v>
      </c>
      <c r="D45" s="98">
        <v>1099</v>
      </c>
      <c r="E45" s="45">
        <v>100</v>
      </c>
      <c r="F45" s="98">
        <v>67.885999999999996</v>
      </c>
      <c r="G45" s="45">
        <v>100</v>
      </c>
      <c r="H45" s="98">
        <v>-93.822929936305727</v>
      </c>
    </row>
    <row r="46" spans="1:11" s="26" customFormat="1" ht="33" customHeight="1" x14ac:dyDescent="0.2">
      <c r="A46" s="122"/>
      <c r="B46" s="121"/>
      <c r="C46" s="49" t="s">
        <v>98</v>
      </c>
      <c r="D46" s="98">
        <v>1099</v>
      </c>
      <c r="E46" s="45">
        <v>300</v>
      </c>
      <c r="F46" s="98">
        <v>67.885999999999996</v>
      </c>
      <c r="G46" s="45">
        <v>100</v>
      </c>
      <c r="H46" s="98">
        <v>-93.822929936305727</v>
      </c>
      <c r="I46" s="24">
        <f>D46+D47+D48</f>
        <v>1099</v>
      </c>
      <c r="J46" s="24">
        <f>F46+F47+F48</f>
        <v>67.885999999999996</v>
      </c>
      <c r="K46" s="24">
        <f>J46/I46*100</f>
        <v>6.1770700636942673</v>
      </c>
    </row>
    <row r="47" spans="1:11" s="26" customFormat="1" ht="35.25" customHeight="1" x14ac:dyDescent="0.2">
      <c r="A47" s="122"/>
      <c r="B47" s="121"/>
      <c r="C47" s="49" t="s">
        <v>104</v>
      </c>
      <c r="D47" s="98">
        <v>0</v>
      </c>
      <c r="E47" s="45">
        <v>0</v>
      </c>
      <c r="F47" s="98">
        <v>0</v>
      </c>
      <c r="G47" s="45">
        <v>0</v>
      </c>
      <c r="H47" s="98">
        <v>0</v>
      </c>
    </row>
    <row r="48" spans="1:11" s="26" customFormat="1" ht="21" customHeight="1" x14ac:dyDescent="0.2">
      <c r="A48" s="122"/>
      <c r="B48" s="121"/>
      <c r="C48" s="49" t="s">
        <v>100</v>
      </c>
      <c r="D48" s="98">
        <v>0</v>
      </c>
      <c r="E48" s="45">
        <v>0</v>
      </c>
      <c r="F48" s="98">
        <v>0</v>
      </c>
      <c r="G48" s="45">
        <v>0</v>
      </c>
      <c r="H48" s="98">
        <v>0</v>
      </c>
    </row>
    <row r="49" spans="1:11" s="26" customFormat="1" ht="24.75" customHeight="1" x14ac:dyDescent="0.2">
      <c r="A49" s="122"/>
      <c r="B49" s="121"/>
      <c r="C49" s="49" t="s">
        <v>101</v>
      </c>
      <c r="D49" s="98">
        <v>0</v>
      </c>
      <c r="E49" s="45">
        <v>0</v>
      </c>
      <c r="F49" s="98">
        <v>0</v>
      </c>
      <c r="G49" s="45">
        <v>0</v>
      </c>
      <c r="H49" s="98">
        <v>0</v>
      </c>
    </row>
    <row r="50" spans="1:11" x14ac:dyDescent="0.2">
      <c r="A50" s="122" t="s">
        <v>58</v>
      </c>
      <c r="B50" s="121" t="s">
        <v>165</v>
      </c>
      <c r="C50" s="49" t="s">
        <v>97</v>
      </c>
      <c r="D50" s="98">
        <v>393499.8</v>
      </c>
      <c r="E50" s="101">
        <v>100.00000000000001</v>
      </c>
      <c r="F50" s="98">
        <v>380975.20000000007</v>
      </c>
      <c r="G50" s="101">
        <v>99.999999999999986</v>
      </c>
      <c r="H50" s="38">
        <v>-3.1828732822735617</v>
      </c>
    </row>
    <row r="51" spans="1:11" ht="31.5" x14ac:dyDescent="0.2">
      <c r="A51" s="122"/>
      <c r="B51" s="121"/>
      <c r="C51" s="49" t="s">
        <v>98</v>
      </c>
      <c r="D51" s="98">
        <v>292693.5</v>
      </c>
      <c r="E51" s="101">
        <v>74.38212166816858</v>
      </c>
      <c r="F51" s="98">
        <v>214951.40000000002</v>
      </c>
      <c r="G51" s="101">
        <v>56.421362860364653</v>
      </c>
      <c r="H51" s="38">
        <v>-26.560924653263555</v>
      </c>
      <c r="I51" s="24">
        <f>D51+D52+D53</f>
        <v>292816</v>
      </c>
      <c r="J51" s="24">
        <f>F51+F52+F53</f>
        <v>273476.10000000003</v>
      </c>
      <c r="K51" s="24">
        <f>J51/I51*100</f>
        <v>93.395203813999245</v>
      </c>
    </row>
    <row r="52" spans="1:11" x14ac:dyDescent="0.2">
      <c r="A52" s="122"/>
      <c r="B52" s="121"/>
      <c r="C52" s="49" t="s">
        <v>99</v>
      </c>
      <c r="D52" s="98">
        <v>0</v>
      </c>
      <c r="E52" s="101">
        <v>0</v>
      </c>
      <c r="F52" s="98">
        <v>50644.299999999996</v>
      </c>
      <c r="G52" s="101">
        <v>13.293332479384482</v>
      </c>
      <c r="H52" s="38" t="s">
        <v>26</v>
      </c>
    </row>
    <row r="53" spans="1:11" ht="16.5" customHeight="1" x14ac:dyDescent="0.2">
      <c r="A53" s="122"/>
      <c r="B53" s="121"/>
      <c r="C53" s="49" t="s">
        <v>100</v>
      </c>
      <c r="D53" s="98">
        <v>122.5</v>
      </c>
      <c r="E53" s="101">
        <v>3.1130892569703975E-2</v>
      </c>
      <c r="F53" s="98">
        <v>7880.4</v>
      </c>
      <c r="G53" s="101">
        <v>2.0684810979822306</v>
      </c>
      <c r="H53" s="38">
        <v>6332.9795918367336</v>
      </c>
    </row>
    <row r="54" spans="1:11" ht="16.5" customHeight="1" x14ac:dyDescent="0.2">
      <c r="A54" s="122"/>
      <c r="B54" s="121"/>
      <c r="C54" s="49" t="s">
        <v>101</v>
      </c>
      <c r="D54" s="98">
        <v>100683.8</v>
      </c>
      <c r="E54" s="101">
        <v>25.586747439261725</v>
      </c>
      <c r="F54" s="98">
        <v>107499.1</v>
      </c>
      <c r="G54" s="101">
        <v>28.216823562268615</v>
      </c>
      <c r="H54" s="38">
        <v>6.7690134857841997</v>
      </c>
    </row>
    <row r="55" spans="1:11" hidden="1" x14ac:dyDescent="0.2">
      <c r="A55" s="136" t="s">
        <v>125</v>
      </c>
      <c r="B55" s="139" t="s">
        <v>127</v>
      </c>
      <c r="C55" s="48" t="s">
        <v>97</v>
      </c>
      <c r="D55" s="8">
        <v>0</v>
      </c>
      <c r="E55" s="65">
        <v>0</v>
      </c>
      <c r="F55" s="37">
        <v>0</v>
      </c>
      <c r="G55" s="65">
        <v>0</v>
      </c>
      <c r="H55" s="37" t="s">
        <v>26</v>
      </c>
    </row>
    <row r="56" spans="1:11" ht="31.5" hidden="1" x14ac:dyDescent="0.2">
      <c r="A56" s="137"/>
      <c r="B56" s="140"/>
      <c r="C56" s="48" t="s">
        <v>98</v>
      </c>
      <c r="D56" s="8">
        <v>0</v>
      </c>
      <c r="E56" s="65">
        <v>0</v>
      </c>
      <c r="F56" s="37">
        <v>0</v>
      </c>
      <c r="G56" s="65">
        <v>0</v>
      </c>
      <c r="H56" s="37" t="s">
        <v>26</v>
      </c>
    </row>
    <row r="57" spans="1:11" hidden="1" x14ac:dyDescent="0.2">
      <c r="A57" s="137"/>
      <c r="B57" s="140"/>
      <c r="C57" s="48" t="s">
        <v>99</v>
      </c>
      <c r="D57" s="8">
        <v>0</v>
      </c>
      <c r="E57" s="65">
        <v>0</v>
      </c>
      <c r="F57" s="37">
        <v>0</v>
      </c>
      <c r="G57" s="65">
        <v>0</v>
      </c>
      <c r="H57" s="37" t="s">
        <v>26</v>
      </c>
    </row>
    <row r="58" spans="1:11" hidden="1" x14ac:dyDescent="0.2">
      <c r="A58" s="137"/>
      <c r="B58" s="140"/>
      <c r="C58" s="48" t="s">
        <v>100</v>
      </c>
      <c r="D58" s="8">
        <v>0</v>
      </c>
      <c r="E58" s="65">
        <v>0</v>
      </c>
      <c r="F58" s="37">
        <v>0</v>
      </c>
      <c r="G58" s="65">
        <v>0</v>
      </c>
      <c r="H58" s="37" t="s">
        <v>26</v>
      </c>
    </row>
    <row r="59" spans="1:11" hidden="1" x14ac:dyDescent="0.2">
      <c r="A59" s="138"/>
      <c r="B59" s="141"/>
      <c r="C59" s="48" t="s">
        <v>101</v>
      </c>
      <c r="D59" s="8">
        <v>0</v>
      </c>
      <c r="E59" s="65">
        <v>0</v>
      </c>
      <c r="F59" s="37">
        <v>0</v>
      </c>
      <c r="G59" s="65">
        <v>0</v>
      </c>
      <c r="H59" s="37" t="s">
        <v>26</v>
      </c>
    </row>
    <row r="60" spans="1:11" hidden="1" x14ac:dyDescent="0.2">
      <c r="A60" s="136" t="s">
        <v>126</v>
      </c>
      <c r="B60" s="139" t="s">
        <v>128</v>
      </c>
      <c r="C60" s="48" t="s">
        <v>97</v>
      </c>
      <c r="D60" s="8">
        <v>0</v>
      </c>
      <c r="E60" s="65">
        <v>0</v>
      </c>
      <c r="F60" s="37">
        <v>0</v>
      </c>
      <c r="G60" s="65">
        <v>0</v>
      </c>
      <c r="H60" s="37" t="s">
        <v>26</v>
      </c>
    </row>
    <row r="61" spans="1:11" ht="31.5" hidden="1" x14ac:dyDescent="0.2">
      <c r="A61" s="137"/>
      <c r="B61" s="140"/>
      <c r="C61" s="48" t="s">
        <v>98</v>
      </c>
      <c r="D61" s="8">
        <v>0</v>
      </c>
      <c r="E61" s="65">
        <v>0</v>
      </c>
      <c r="F61" s="37">
        <v>0</v>
      </c>
      <c r="G61" s="65">
        <v>0</v>
      </c>
      <c r="H61" s="37" t="s">
        <v>26</v>
      </c>
    </row>
    <row r="62" spans="1:11" hidden="1" x14ac:dyDescent="0.2">
      <c r="A62" s="137"/>
      <c r="B62" s="140"/>
      <c r="C62" s="48" t="s">
        <v>99</v>
      </c>
      <c r="D62" s="8">
        <v>0</v>
      </c>
      <c r="E62" s="65">
        <v>0</v>
      </c>
      <c r="F62" s="37">
        <v>0</v>
      </c>
      <c r="G62" s="65">
        <v>0</v>
      </c>
      <c r="H62" s="37" t="s">
        <v>26</v>
      </c>
    </row>
    <row r="63" spans="1:11" hidden="1" x14ac:dyDescent="0.2">
      <c r="A63" s="137"/>
      <c r="B63" s="140"/>
      <c r="C63" s="48" t="s">
        <v>100</v>
      </c>
      <c r="D63" s="8">
        <v>0</v>
      </c>
      <c r="E63" s="65">
        <v>0</v>
      </c>
      <c r="F63" s="37">
        <v>0</v>
      </c>
      <c r="G63" s="65">
        <v>0</v>
      </c>
      <c r="H63" s="37" t="s">
        <v>26</v>
      </c>
    </row>
    <row r="64" spans="1:11" hidden="1" x14ac:dyDescent="0.2">
      <c r="A64" s="138"/>
      <c r="B64" s="141"/>
      <c r="C64" s="48" t="s">
        <v>101</v>
      </c>
      <c r="D64" s="8">
        <v>0</v>
      </c>
      <c r="E64" s="65">
        <v>0</v>
      </c>
      <c r="F64" s="37">
        <v>0</v>
      </c>
      <c r="G64" s="65">
        <v>0</v>
      </c>
      <c r="H64" s="37" t="s">
        <v>26</v>
      </c>
    </row>
    <row r="65" spans="1:11" s="27" customFormat="1" ht="21.75" customHeight="1" x14ac:dyDescent="0.2">
      <c r="A65" s="112">
        <v>10</v>
      </c>
      <c r="B65" s="148" t="s">
        <v>186</v>
      </c>
      <c r="C65" s="77" t="s">
        <v>97</v>
      </c>
      <c r="D65" s="98">
        <v>460228.9</v>
      </c>
      <c r="E65" s="45">
        <v>100</v>
      </c>
      <c r="F65" s="98">
        <v>297278.71999999997</v>
      </c>
      <c r="G65" s="45">
        <v>100.00000000000001</v>
      </c>
      <c r="H65" s="98">
        <v>-35.406333674395512</v>
      </c>
    </row>
    <row r="66" spans="1:11" s="27" customFormat="1" ht="34.5" customHeight="1" x14ac:dyDescent="0.2">
      <c r="A66" s="112"/>
      <c r="B66" s="148"/>
      <c r="C66" s="77" t="s">
        <v>98</v>
      </c>
      <c r="D66" s="98">
        <v>278936.90000000002</v>
      </c>
      <c r="E66" s="45">
        <v>60.608297305971007</v>
      </c>
      <c r="F66" s="98">
        <v>103868.22</v>
      </c>
      <c r="G66" s="45">
        <v>34.939675466848087</v>
      </c>
      <c r="H66" s="98">
        <v>-62.762825570944543</v>
      </c>
      <c r="I66" s="24">
        <f>D66+D67+D68</f>
        <v>460228.9</v>
      </c>
      <c r="J66" s="24">
        <f>F66+F67+F68</f>
        <v>297278.71999999997</v>
      </c>
      <c r="K66" s="24">
        <f>J66/I66*100</f>
        <v>64.593666325604488</v>
      </c>
    </row>
    <row r="67" spans="1:11" s="27" customFormat="1" ht="34.5" customHeight="1" x14ac:dyDescent="0.2">
      <c r="A67" s="112"/>
      <c r="B67" s="148"/>
      <c r="C67" s="77" t="s">
        <v>99</v>
      </c>
      <c r="D67" s="98">
        <v>0</v>
      </c>
      <c r="E67" s="45">
        <v>0</v>
      </c>
      <c r="F67" s="98">
        <v>0</v>
      </c>
      <c r="G67" s="45">
        <v>0</v>
      </c>
      <c r="H67" s="98" t="s">
        <v>26</v>
      </c>
    </row>
    <row r="68" spans="1:11" s="27" customFormat="1" ht="22.5" customHeight="1" x14ac:dyDescent="0.2">
      <c r="A68" s="112"/>
      <c r="B68" s="148"/>
      <c r="C68" s="77" t="s">
        <v>100</v>
      </c>
      <c r="D68" s="98">
        <v>181292</v>
      </c>
      <c r="E68" s="45">
        <v>39.391702694028993</v>
      </c>
      <c r="F68" s="98">
        <v>193410.5</v>
      </c>
      <c r="G68" s="45">
        <v>65.060324533151928</v>
      </c>
      <c r="H68" s="98">
        <v>6.6845200008825572</v>
      </c>
    </row>
    <row r="69" spans="1:11" s="27" customFormat="1" ht="22.5" customHeight="1" x14ac:dyDescent="0.2">
      <c r="A69" s="112"/>
      <c r="B69" s="148"/>
      <c r="C69" s="77" t="s">
        <v>101</v>
      </c>
      <c r="D69" s="98">
        <v>0</v>
      </c>
      <c r="E69" s="45">
        <v>0</v>
      </c>
      <c r="F69" s="98">
        <v>0</v>
      </c>
      <c r="G69" s="45">
        <v>0</v>
      </c>
      <c r="H69" s="98" t="s">
        <v>26</v>
      </c>
    </row>
    <row r="70" spans="1:11" s="26" customFormat="1" ht="22.5" hidden="1" customHeight="1" outlineLevel="1" x14ac:dyDescent="0.2">
      <c r="A70" s="112" t="s">
        <v>134</v>
      </c>
      <c r="B70" s="148" t="s">
        <v>143</v>
      </c>
      <c r="C70" s="77" t="s">
        <v>97</v>
      </c>
      <c r="D70" s="98">
        <v>0</v>
      </c>
      <c r="E70" s="45">
        <v>0</v>
      </c>
      <c r="F70" s="98">
        <v>0</v>
      </c>
      <c r="G70" s="45">
        <v>0</v>
      </c>
      <c r="H70" s="98" t="s">
        <v>26</v>
      </c>
    </row>
    <row r="71" spans="1:11" s="26" customFormat="1" ht="30" hidden="1" customHeight="1" outlineLevel="1" x14ac:dyDescent="0.2">
      <c r="A71" s="112"/>
      <c r="B71" s="148"/>
      <c r="C71" s="77" t="s">
        <v>98</v>
      </c>
      <c r="D71" s="98">
        <v>0</v>
      </c>
      <c r="E71" s="45">
        <v>0</v>
      </c>
      <c r="F71" s="98">
        <v>0</v>
      </c>
      <c r="G71" s="45">
        <v>0</v>
      </c>
      <c r="H71" s="98" t="s">
        <v>26</v>
      </c>
    </row>
    <row r="72" spans="1:11" s="26" customFormat="1" ht="18.75" hidden="1" customHeight="1" outlineLevel="1" x14ac:dyDescent="0.2">
      <c r="A72" s="112"/>
      <c r="B72" s="148"/>
      <c r="C72" s="77" t="s">
        <v>99</v>
      </c>
      <c r="D72" s="98">
        <v>0</v>
      </c>
      <c r="E72" s="45">
        <v>0</v>
      </c>
      <c r="F72" s="98">
        <v>0</v>
      </c>
      <c r="G72" s="45">
        <v>0</v>
      </c>
      <c r="H72" s="98" t="s">
        <v>26</v>
      </c>
    </row>
    <row r="73" spans="1:11" s="26" customFormat="1" ht="18.75" hidden="1" customHeight="1" outlineLevel="1" x14ac:dyDescent="0.2">
      <c r="A73" s="112"/>
      <c r="B73" s="148"/>
      <c r="C73" s="77" t="s">
        <v>100</v>
      </c>
      <c r="D73" s="98">
        <v>0</v>
      </c>
      <c r="E73" s="45">
        <v>0</v>
      </c>
      <c r="F73" s="98">
        <v>0</v>
      </c>
      <c r="G73" s="45">
        <v>0</v>
      </c>
      <c r="H73" s="98" t="s">
        <v>26</v>
      </c>
    </row>
    <row r="74" spans="1:11" s="26" customFormat="1" ht="17.25" hidden="1" customHeight="1" outlineLevel="1" x14ac:dyDescent="0.2">
      <c r="A74" s="112"/>
      <c r="B74" s="148"/>
      <c r="C74" s="77" t="s">
        <v>101</v>
      </c>
      <c r="D74" s="98">
        <v>0</v>
      </c>
      <c r="E74" s="45">
        <v>0</v>
      </c>
      <c r="F74" s="98">
        <v>0</v>
      </c>
      <c r="G74" s="45">
        <v>0</v>
      </c>
      <c r="H74" s="98" t="s">
        <v>26</v>
      </c>
    </row>
    <row r="75" spans="1:11" s="27" customFormat="1" ht="28.5" hidden="1" customHeight="1" outlineLevel="1" x14ac:dyDescent="0.2">
      <c r="A75" s="149" t="s">
        <v>70</v>
      </c>
      <c r="B75" s="150" t="s">
        <v>105</v>
      </c>
      <c r="C75" s="95" t="s">
        <v>97</v>
      </c>
      <c r="D75" s="98">
        <v>0</v>
      </c>
      <c r="E75" s="7">
        <v>0</v>
      </c>
      <c r="F75" s="8">
        <v>0</v>
      </c>
      <c r="G75" s="7">
        <v>0</v>
      </c>
      <c r="H75" s="8" t="s">
        <v>26</v>
      </c>
    </row>
    <row r="76" spans="1:11" s="27" customFormat="1" ht="32.25" hidden="1" customHeight="1" outlineLevel="1" x14ac:dyDescent="0.2">
      <c r="A76" s="149"/>
      <c r="B76" s="150"/>
      <c r="C76" s="95" t="s">
        <v>98</v>
      </c>
      <c r="D76" s="98">
        <v>0</v>
      </c>
      <c r="E76" s="7">
        <v>0</v>
      </c>
      <c r="F76" s="8">
        <v>0</v>
      </c>
      <c r="G76" s="7">
        <v>0</v>
      </c>
      <c r="H76" s="8" t="s">
        <v>26</v>
      </c>
    </row>
    <row r="77" spans="1:11" s="27" customFormat="1" ht="23.25" hidden="1" customHeight="1" outlineLevel="1" x14ac:dyDescent="0.2">
      <c r="A77" s="149"/>
      <c r="B77" s="150"/>
      <c r="C77" s="95" t="s">
        <v>99</v>
      </c>
      <c r="D77" s="98">
        <v>0</v>
      </c>
      <c r="E77" s="7">
        <v>0</v>
      </c>
      <c r="F77" s="8">
        <v>0</v>
      </c>
      <c r="G77" s="7">
        <v>0</v>
      </c>
      <c r="H77" s="8" t="s">
        <v>26</v>
      </c>
    </row>
    <row r="78" spans="1:11" s="27" customFormat="1" ht="23.25" hidden="1" customHeight="1" outlineLevel="1" x14ac:dyDescent="0.2">
      <c r="A78" s="149"/>
      <c r="B78" s="150"/>
      <c r="C78" s="95" t="s">
        <v>100</v>
      </c>
      <c r="D78" s="98">
        <v>0</v>
      </c>
      <c r="E78" s="7">
        <v>0</v>
      </c>
      <c r="F78" s="8">
        <v>0</v>
      </c>
      <c r="G78" s="7">
        <v>0</v>
      </c>
      <c r="H78" s="8" t="s">
        <v>26</v>
      </c>
    </row>
    <row r="79" spans="1:11" s="27" customFormat="1" ht="23.25" hidden="1" customHeight="1" outlineLevel="1" x14ac:dyDescent="0.2">
      <c r="A79" s="149"/>
      <c r="B79" s="150"/>
      <c r="C79" s="95" t="s">
        <v>101</v>
      </c>
      <c r="D79" s="98">
        <v>0</v>
      </c>
      <c r="E79" s="7">
        <v>0</v>
      </c>
      <c r="F79" s="8">
        <v>0</v>
      </c>
      <c r="G79" s="7">
        <v>0</v>
      </c>
      <c r="H79" s="8" t="s">
        <v>26</v>
      </c>
    </row>
    <row r="80" spans="1:11" ht="21" customHeight="1" collapsed="1" x14ac:dyDescent="0.2">
      <c r="A80" s="151" t="s">
        <v>71</v>
      </c>
      <c r="B80" s="131" t="s">
        <v>174</v>
      </c>
      <c r="C80" s="105" t="s">
        <v>106</v>
      </c>
      <c r="D80" s="98">
        <v>13081</v>
      </c>
      <c r="E80" s="45">
        <v>100</v>
      </c>
      <c r="F80" s="98">
        <v>6653.259</v>
      </c>
      <c r="G80" s="45">
        <v>100</v>
      </c>
      <c r="H80" s="100">
        <f>F80/D80*100-100</f>
        <v>-49.137994037153121</v>
      </c>
    </row>
    <row r="81" spans="1:11" ht="31.5" x14ac:dyDescent="0.2">
      <c r="A81" s="151"/>
      <c r="B81" s="121"/>
      <c r="C81" s="105" t="s">
        <v>98</v>
      </c>
      <c r="D81" s="98">
        <v>13081</v>
      </c>
      <c r="E81" s="45">
        <v>100</v>
      </c>
      <c r="F81" s="98">
        <v>6653.259</v>
      </c>
      <c r="G81" s="45">
        <v>100</v>
      </c>
      <c r="H81" s="98">
        <f>F81/D81*100-100</f>
        <v>-49.137994037153121</v>
      </c>
      <c r="I81" s="24">
        <f>D81+D82+D83</f>
        <v>13081</v>
      </c>
      <c r="J81" s="24">
        <f>F81+F82+F83</f>
        <v>6653.259</v>
      </c>
      <c r="K81" s="24">
        <f>J81/I81*100</f>
        <v>50.862005962846879</v>
      </c>
    </row>
    <row r="82" spans="1:11" ht="33.75" customHeight="1" x14ac:dyDescent="0.2">
      <c r="A82" s="151"/>
      <c r="B82" s="121"/>
      <c r="C82" s="105" t="s">
        <v>99</v>
      </c>
      <c r="D82" s="98">
        <v>0</v>
      </c>
      <c r="E82" s="45">
        <v>0</v>
      </c>
      <c r="F82" s="98">
        <v>0</v>
      </c>
      <c r="G82" s="45">
        <v>0</v>
      </c>
      <c r="H82" s="38" t="s">
        <v>26</v>
      </c>
    </row>
    <row r="83" spans="1:11" ht="18.75" customHeight="1" x14ac:dyDescent="0.2">
      <c r="A83" s="151"/>
      <c r="B83" s="121"/>
      <c r="C83" s="105" t="s">
        <v>100</v>
      </c>
      <c r="D83" s="98">
        <v>0</v>
      </c>
      <c r="E83" s="45">
        <v>0</v>
      </c>
      <c r="F83" s="98">
        <v>0</v>
      </c>
      <c r="G83" s="45">
        <v>0</v>
      </c>
      <c r="H83" s="38" t="s">
        <v>26</v>
      </c>
    </row>
    <row r="84" spans="1:11" ht="18.75" customHeight="1" x14ac:dyDescent="0.2">
      <c r="A84" s="151"/>
      <c r="B84" s="121"/>
      <c r="C84" s="105" t="s">
        <v>101</v>
      </c>
      <c r="D84" s="98">
        <v>0</v>
      </c>
      <c r="E84" s="45">
        <v>0</v>
      </c>
      <c r="F84" s="98">
        <v>0</v>
      </c>
      <c r="G84" s="45">
        <v>0</v>
      </c>
      <c r="H84" s="38" t="s">
        <v>26</v>
      </c>
    </row>
    <row r="85" spans="1:11" ht="15.75" hidden="1" customHeight="1" x14ac:dyDescent="0.2">
      <c r="A85" s="152" t="s">
        <v>72</v>
      </c>
      <c r="B85" s="132" t="s">
        <v>107</v>
      </c>
      <c r="C85" s="48" t="s">
        <v>106</v>
      </c>
      <c r="D85" s="8"/>
      <c r="E85" s="7"/>
      <c r="F85" s="8"/>
      <c r="G85" s="7"/>
      <c r="H85" s="8"/>
    </row>
    <row r="86" spans="1:11" ht="31.5" hidden="1" x14ac:dyDescent="0.2">
      <c r="A86" s="152"/>
      <c r="B86" s="132"/>
      <c r="C86" s="43" t="s">
        <v>98</v>
      </c>
      <c r="D86" s="8"/>
      <c r="E86" s="7"/>
      <c r="F86" s="8"/>
      <c r="G86" s="7"/>
      <c r="H86" s="8"/>
    </row>
    <row r="87" spans="1:11" hidden="1" x14ac:dyDescent="0.2">
      <c r="A87" s="152"/>
      <c r="B87" s="132"/>
      <c r="C87" s="43" t="s">
        <v>99</v>
      </c>
      <c r="D87" s="8"/>
      <c r="E87" s="7"/>
      <c r="F87" s="8"/>
      <c r="G87" s="7"/>
      <c r="H87" s="37"/>
    </row>
    <row r="88" spans="1:11" hidden="1" x14ac:dyDescent="0.2">
      <c r="A88" s="152"/>
      <c r="B88" s="132"/>
      <c r="C88" s="43" t="s">
        <v>100</v>
      </c>
      <c r="D88" s="8"/>
      <c r="E88" s="7"/>
      <c r="F88" s="8"/>
      <c r="G88" s="7"/>
      <c r="H88" s="37"/>
    </row>
    <row r="89" spans="1:11" hidden="1" x14ac:dyDescent="0.2">
      <c r="A89" s="152"/>
      <c r="B89" s="132"/>
      <c r="C89" s="43" t="s">
        <v>101</v>
      </c>
      <c r="D89" s="8"/>
      <c r="E89" s="7"/>
      <c r="F89" s="8"/>
      <c r="G89" s="7"/>
      <c r="H89" s="37"/>
    </row>
    <row r="90" spans="1:11" x14ac:dyDescent="0.2">
      <c r="A90" s="122" t="s">
        <v>82</v>
      </c>
      <c r="B90" s="121" t="s">
        <v>187</v>
      </c>
      <c r="C90" s="49" t="s">
        <v>97</v>
      </c>
      <c r="D90" s="98">
        <v>410111.7</v>
      </c>
      <c r="E90" s="45">
        <v>100</v>
      </c>
      <c r="F90" s="98">
        <v>181928.6</v>
      </c>
      <c r="G90" s="45">
        <v>99.999999999999986</v>
      </c>
      <c r="H90" s="98">
        <v>-55.639256329434147</v>
      </c>
    </row>
    <row r="91" spans="1:11" ht="31.5" x14ac:dyDescent="0.2">
      <c r="A91" s="122"/>
      <c r="B91" s="121"/>
      <c r="C91" s="49" t="s">
        <v>98</v>
      </c>
      <c r="D91" s="98">
        <v>357759.5</v>
      </c>
      <c r="E91" s="45">
        <v>87.234648511612818</v>
      </c>
      <c r="F91" s="98">
        <v>169373.3</v>
      </c>
      <c r="G91" s="45">
        <v>93.098776113266396</v>
      </c>
      <c r="H91" s="98">
        <v>-52.657218047319503</v>
      </c>
      <c r="I91" s="24">
        <f>D91+D92+D93</f>
        <v>410111.7</v>
      </c>
      <c r="J91" s="24">
        <f>F91+F92+F93</f>
        <v>181928.59999999998</v>
      </c>
      <c r="K91" s="24">
        <f>J91/I91*100</f>
        <v>44.360743670565839</v>
      </c>
    </row>
    <row r="92" spans="1:11" x14ac:dyDescent="0.2">
      <c r="A92" s="122"/>
      <c r="B92" s="121"/>
      <c r="C92" s="49" t="s">
        <v>99</v>
      </c>
      <c r="D92" s="98">
        <v>0</v>
      </c>
      <c r="E92" s="45">
        <v>0</v>
      </c>
      <c r="F92" s="98">
        <v>0</v>
      </c>
      <c r="G92" s="45">
        <v>0</v>
      </c>
      <c r="H92" s="98" t="s">
        <v>26</v>
      </c>
    </row>
    <row r="93" spans="1:11" x14ac:dyDescent="0.2">
      <c r="A93" s="122"/>
      <c r="B93" s="121"/>
      <c r="C93" s="49" t="s">
        <v>100</v>
      </c>
      <c r="D93" s="98">
        <v>52352.2</v>
      </c>
      <c r="E93" s="45">
        <v>12.765351488387186</v>
      </c>
      <c r="F93" s="98">
        <v>12555.3</v>
      </c>
      <c r="G93" s="45">
        <v>6.901223886733586</v>
      </c>
      <c r="H93" s="98">
        <v>-76.017626766401406</v>
      </c>
    </row>
    <row r="94" spans="1:11" ht="18" customHeight="1" x14ac:dyDescent="0.2">
      <c r="A94" s="122"/>
      <c r="B94" s="121"/>
      <c r="C94" s="49" t="s">
        <v>101</v>
      </c>
      <c r="D94" s="98">
        <v>0</v>
      </c>
      <c r="E94" s="45">
        <v>0</v>
      </c>
      <c r="F94" s="98">
        <v>0</v>
      </c>
      <c r="G94" s="45">
        <v>0</v>
      </c>
      <c r="H94" s="98" t="s">
        <v>26</v>
      </c>
    </row>
    <row r="95" spans="1:11" ht="20.25" hidden="1" customHeight="1" x14ac:dyDescent="0.2">
      <c r="A95" s="136" t="s">
        <v>149</v>
      </c>
      <c r="B95" s="142" t="s">
        <v>150</v>
      </c>
      <c r="C95" s="48" t="s">
        <v>97</v>
      </c>
      <c r="D95" s="8">
        <v>278</v>
      </c>
      <c r="E95" s="7"/>
      <c r="F95" s="8">
        <v>0</v>
      </c>
      <c r="G95" s="7"/>
      <c r="H95" s="8"/>
    </row>
    <row r="96" spans="1:11" ht="31.5" hidden="1" x14ac:dyDescent="0.2">
      <c r="A96" s="137"/>
      <c r="B96" s="143"/>
      <c r="C96" s="48" t="s">
        <v>98</v>
      </c>
      <c r="D96" s="8">
        <v>278</v>
      </c>
      <c r="E96" s="7"/>
      <c r="F96" s="8">
        <v>0</v>
      </c>
      <c r="G96" s="7"/>
      <c r="H96" s="8"/>
    </row>
    <row r="97" spans="1:8" hidden="1" x14ac:dyDescent="0.2">
      <c r="A97" s="137"/>
      <c r="B97" s="143"/>
      <c r="C97" s="48" t="s">
        <v>99</v>
      </c>
      <c r="D97" s="8"/>
      <c r="E97" s="7"/>
      <c r="F97" s="8"/>
      <c r="G97" s="7"/>
      <c r="H97" s="8"/>
    </row>
    <row r="98" spans="1:8" hidden="1" x14ac:dyDescent="0.2">
      <c r="A98" s="137"/>
      <c r="B98" s="143"/>
      <c r="C98" s="48" t="s">
        <v>100</v>
      </c>
      <c r="D98" s="8"/>
      <c r="E98" s="7"/>
      <c r="F98" s="8"/>
      <c r="G98" s="7"/>
      <c r="H98" s="8"/>
    </row>
    <row r="99" spans="1:8" ht="27" hidden="1" customHeight="1" x14ac:dyDescent="0.2">
      <c r="A99" s="138"/>
      <c r="B99" s="144"/>
      <c r="C99" s="48" t="s">
        <v>101</v>
      </c>
      <c r="D99" s="8"/>
      <c r="E99" s="7"/>
      <c r="F99" s="8"/>
      <c r="G99" s="7"/>
      <c r="H99" s="8"/>
    </row>
    <row r="100" spans="1:8" s="27" customFormat="1" ht="39" hidden="1" customHeight="1" x14ac:dyDescent="0.2">
      <c r="A100" s="120" t="s">
        <v>87</v>
      </c>
      <c r="B100" s="132" t="s">
        <v>137</v>
      </c>
      <c r="C100" s="48" t="s">
        <v>97</v>
      </c>
      <c r="D100" s="8">
        <v>0</v>
      </c>
      <c r="E100" s="7"/>
      <c r="F100" s="8">
        <v>0</v>
      </c>
      <c r="G100" s="7"/>
      <c r="H100" s="8"/>
    </row>
    <row r="101" spans="1:8" s="27" customFormat="1" ht="39" hidden="1" customHeight="1" x14ac:dyDescent="0.2">
      <c r="A101" s="120"/>
      <c r="B101" s="132"/>
      <c r="C101" s="48" t="s">
        <v>98</v>
      </c>
      <c r="D101" s="92">
        <v>0</v>
      </c>
      <c r="E101" s="66"/>
      <c r="F101" s="92">
        <v>0</v>
      </c>
      <c r="G101" s="66"/>
      <c r="H101" s="8"/>
    </row>
    <row r="102" spans="1:8" s="27" customFormat="1" ht="22.5" hidden="1" customHeight="1" x14ac:dyDescent="0.2">
      <c r="A102" s="120"/>
      <c r="B102" s="132"/>
      <c r="C102" s="48" t="s">
        <v>99</v>
      </c>
      <c r="D102" s="8"/>
      <c r="E102" s="7"/>
      <c r="F102" s="8"/>
      <c r="G102" s="66"/>
      <c r="H102" s="8"/>
    </row>
    <row r="103" spans="1:8" s="27" customFormat="1" ht="28.5" hidden="1" customHeight="1" x14ac:dyDescent="0.2">
      <c r="A103" s="120"/>
      <c r="B103" s="132"/>
      <c r="C103" s="48" t="s">
        <v>100</v>
      </c>
      <c r="D103" s="8">
        <v>0</v>
      </c>
      <c r="E103" s="7"/>
      <c r="F103" s="8"/>
      <c r="G103" s="66"/>
      <c r="H103" s="8"/>
    </row>
    <row r="104" spans="1:8" s="27" customFormat="1" ht="28.5" hidden="1" customHeight="1" x14ac:dyDescent="0.2">
      <c r="A104" s="120"/>
      <c r="B104" s="132"/>
      <c r="C104" s="48" t="s">
        <v>101</v>
      </c>
      <c r="D104" s="8"/>
      <c r="E104" s="7"/>
      <c r="F104" s="8"/>
      <c r="G104" s="66"/>
      <c r="H104" s="8"/>
    </row>
    <row r="105" spans="1:8" s="27" customFormat="1" ht="24.75" hidden="1" customHeight="1" x14ac:dyDescent="0.2">
      <c r="A105" s="120" t="s">
        <v>88</v>
      </c>
      <c r="B105" s="132" t="s">
        <v>138</v>
      </c>
      <c r="C105" s="48" t="s">
        <v>97</v>
      </c>
      <c r="D105" s="8">
        <v>12172</v>
      </c>
      <c r="E105" s="7"/>
      <c r="F105" s="8">
        <v>0</v>
      </c>
      <c r="G105" s="7"/>
      <c r="H105" s="8"/>
    </row>
    <row r="106" spans="1:8" s="27" customFormat="1" ht="43.5" hidden="1" customHeight="1" x14ac:dyDescent="0.2">
      <c r="A106" s="120"/>
      <c r="B106" s="132"/>
      <c r="C106" s="48" t="s">
        <v>98</v>
      </c>
      <c r="D106" s="8">
        <v>2172</v>
      </c>
      <c r="E106" s="66"/>
      <c r="F106" s="8">
        <v>0</v>
      </c>
      <c r="G106" s="66"/>
      <c r="H106" s="8"/>
    </row>
    <row r="107" spans="1:8" s="27" customFormat="1" ht="30" hidden="1" customHeight="1" x14ac:dyDescent="0.2">
      <c r="A107" s="120"/>
      <c r="B107" s="132"/>
      <c r="C107" s="48" t="s">
        <v>99</v>
      </c>
      <c r="D107" s="8"/>
      <c r="E107" s="7"/>
      <c r="F107" s="8"/>
      <c r="G107" s="7"/>
      <c r="H107" s="8"/>
    </row>
    <row r="108" spans="1:8" s="27" customFormat="1" ht="24.75" hidden="1" customHeight="1" x14ac:dyDescent="0.2">
      <c r="A108" s="120"/>
      <c r="B108" s="132"/>
      <c r="C108" s="48" t="s">
        <v>100</v>
      </c>
      <c r="D108" s="8">
        <v>10000</v>
      </c>
      <c r="E108" s="7"/>
      <c r="F108" s="8">
        <v>0</v>
      </c>
      <c r="G108" s="7"/>
      <c r="H108" s="8"/>
    </row>
    <row r="109" spans="1:8" s="27" customFormat="1" ht="30.75" hidden="1" customHeight="1" x14ac:dyDescent="0.2">
      <c r="A109" s="120"/>
      <c r="B109" s="132"/>
      <c r="C109" s="48" t="s">
        <v>101</v>
      </c>
      <c r="D109" s="8"/>
      <c r="E109" s="7"/>
      <c r="F109" s="8"/>
      <c r="G109" s="7"/>
      <c r="H109" s="8"/>
    </row>
    <row r="110" spans="1:8" s="27" customFormat="1" hidden="1" x14ac:dyDescent="0.2">
      <c r="A110" s="120" t="s">
        <v>89</v>
      </c>
      <c r="B110" s="132" t="s">
        <v>90</v>
      </c>
      <c r="C110" s="48" t="s">
        <v>97</v>
      </c>
      <c r="D110" s="8">
        <v>28324</v>
      </c>
      <c r="E110" s="7">
        <f>E111+E112+E113+E114</f>
        <v>0</v>
      </c>
      <c r="F110" s="8">
        <v>12725.7</v>
      </c>
      <c r="G110" s="7">
        <v>0</v>
      </c>
      <c r="H110" s="8">
        <f t="shared" ref="H110:H114" si="0">(F110/D110*100)-100</f>
        <v>-55.070964553029228</v>
      </c>
    </row>
    <row r="111" spans="1:8" s="27" customFormat="1" ht="31.5" hidden="1" x14ac:dyDescent="0.2">
      <c r="A111" s="120"/>
      <c r="B111" s="132"/>
      <c r="C111" s="48" t="s">
        <v>98</v>
      </c>
      <c r="D111" s="8">
        <v>28324</v>
      </c>
      <c r="E111" s="7">
        <v>0</v>
      </c>
      <c r="F111" s="8">
        <v>12725.7</v>
      </c>
      <c r="G111" s="7">
        <v>0</v>
      </c>
      <c r="H111" s="8" t="s">
        <v>26</v>
      </c>
    </row>
    <row r="112" spans="1:8" s="27" customFormat="1" hidden="1" x14ac:dyDescent="0.2">
      <c r="A112" s="120"/>
      <c r="B112" s="132"/>
      <c r="C112" s="48" t="s">
        <v>99</v>
      </c>
      <c r="D112" s="8"/>
      <c r="E112" s="7">
        <v>0</v>
      </c>
      <c r="F112" s="8"/>
      <c r="G112" s="7">
        <v>0</v>
      </c>
      <c r="H112" s="8" t="e">
        <f t="shared" si="0"/>
        <v>#DIV/0!</v>
      </c>
    </row>
    <row r="113" spans="1:11" s="27" customFormat="1" hidden="1" x14ac:dyDescent="0.2">
      <c r="A113" s="120"/>
      <c r="B113" s="132"/>
      <c r="C113" s="48" t="s">
        <v>100</v>
      </c>
      <c r="D113" s="8"/>
      <c r="E113" s="7">
        <v>0</v>
      </c>
      <c r="F113" s="8"/>
      <c r="G113" s="7">
        <v>0</v>
      </c>
      <c r="H113" s="8" t="e">
        <f t="shared" si="0"/>
        <v>#DIV/0!</v>
      </c>
    </row>
    <row r="114" spans="1:11" s="27" customFormat="1" hidden="1" x14ac:dyDescent="0.2">
      <c r="A114" s="120"/>
      <c r="B114" s="132"/>
      <c r="C114" s="48" t="s">
        <v>101</v>
      </c>
      <c r="D114" s="8">
        <v>0</v>
      </c>
      <c r="E114" s="7">
        <v>0</v>
      </c>
      <c r="F114" s="8">
        <v>0</v>
      </c>
      <c r="G114" s="7">
        <v>0</v>
      </c>
      <c r="H114" s="8" t="e">
        <f t="shared" si="0"/>
        <v>#DIV/0!</v>
      </c>
    </row>
    <row r="115" spans="1:11" s="27" customFormat="1" ht="15.75" customHeight="1" x14ac:dyDescent="0.2">
      <c r="A115" s="133" t="s">
        <v>155</v>
      </c>
      <c r="B115" s="145" t="s">
        <v>167</v>
      </c>
      <c r="C115" s="49" t="s">
        <v>97</v>
      </c>
      <c r="D115" s="98">
        <v>54720.399999999994</v>
      </c>
      <c r="E115" s="45">
        <v>100.00000000000001</v>
      </c>
      <c r="F115" s="98">
        <v>11932.2</v>
      </c>
      <c r="G115" s="45">
        <v>100</v>
      </c>
      <c r="H115" s="98">
        <v>-78.194238346210909</v>
      </c>
    </row>
    <row r="116" spans="1:11" s="27" customFormat="1" ht="31.5" x14ac:dyDescent="0.2">
      <c r="A116" s="134"/>
      <c r="B116" s="146"/>
      <c r="C116" s="49" t="s">
        <v>98</v>
      </c>
      <c r="D116" s="98">
        <v>11171</v>
      </c>
      <c r="E116" s="45">
        <v>20.41468995109685</v>
      </c>
      <c r="F116" s="98">
        <v>7219.4</v>
      </c>
      <c r="G116" s="45">
        <v>60.503511506679395</v>
      </c>
      <c r="H116" s="98">
        <v>-35.373735565303022</v>
      </c>
      <c r="I116" s="24">
        <f>D116+D117+D118</f>
        <v>18463.199999999997</v>
      </c>
      <c r="J116" s="24">
        <f>F116+F117+F118</f>
        <v>11932.2</v>
      </c>
      <c r="K116" s="24">
        <f>J116/I116*100</f>
        <v>64.626933575978171</v>
      </c>
    </row>
    <row r="117" spans="1:11" s="27" customFormat="1" x14ac:dyDescent="0.2">
      <c r="A117" s="134"/>
      <c r="B117" s="146"/>
      <c r="C117" s="49" t="s">
        <v>99</v>
      </c>
      <c r="D117" s="98">
        <v>7000.6</v>
      </c>
      <c r="E117" s="45">
        <v>12.793400633036311</v>
      </c>
      <c r="F117" s="98">
        <v>4524.3</v>
      </c>
      <c r="G117" s="45">
        <v>37.91672952179816</v>
      </c>
      <c r="H117" s="98">
        <v>-35.372682341513581</v>
      </c>
    </row>
    <row r="118" spans="1:11" s="27" customFormat="1" x14ac:dyDescent="0.2">
      <c r="A118" s="134"/>
      <c r="B118" s="146"/>
      <c r="C118" s="49" t="s">
        <v>100</v>
      </c>
      <c r="D118" s="98">
        <v>291.60000000000002</v>
      </c>
      <c r="E118" s="45">
        <v>0.53289084144121768</v>
      </c>
      <c r="F118" s="98">
        <v>188.5</v>
      </c>
      <c r="G118" s="45">
        <v>1.5797589715224349</v>
      </c>
      <c r="H118" s="98">
        <v>-35.356652949245543</v>
      </c>
    </row>
    <row r="119" spans="1:11" s="27" customFormat="1" x14ac:dyDescent="0.2">
      <c r="A119" s="135"/>
      <c r="B119" s="147"/>
      <c r="C119" s="49" t="s">
        <v>101</v>
      </c>
      <c r="D119" s="98">
        <v>36257.199999999997</v>
      </c>
      <c r="E119" s="45">
        <v>66.259018574425639</v>
      </c>
      <c r="F119" s="98">
        <v>0</v>
      </c>
      <c r="G119" s="45">
        <v>0</v>
      </c>
      <c r="H119" s="98">
        <v>-100</v>
      </c>
    </row>
    <row r="120" spans="1:11" s="27" customFormat="1" x14ac:dyDescent="0.2">
      <c r="A120" s="133" t="s">
        <v>135</v>
      </c>
      <c r="B120" s="145" t="s">
        <v>166</v>
      </c>
      <c r="C120" s="49" t="s">
        <v>97</v>
      </c>
      <c r="D120" s="98">
        <v>4482</v>
      </c>
      <c r="E120" s="45">
        <v>100</v>
      </c>
      <c r="F120" s="98">
        <v>2236.1</v>
      </c>
      <c r="G120" s="45">
        <v>100</v>
      </c>
      <c r="H120" s="98">
        <v>-50.109326193663541</v>
      </c>
    </row>
    <row r="121" spans="1:11" s="27" customFormat="1" ht="31.5" x14ac:dyDescent="0.2">
      <c r="A121" s="134"/>
      <c r="B121" s="146"/>
      <c r="C121" s="49" t="s">
        <v>98</v>
      </c>
      <c r="D121" s="98">
        <v>4482</v>
      </c>
      <c r="E121" s="45">
        <v>100</v>
      </c>
      <c r="F121" s="98">
        <v>2236.1</v>
      </c>
      <c r="G121" s="45">
        <v>100</v>
      </c>
      <c r="H121" s="98">
        <v>-50.109326193663541</v>
      </c>
      <c r="I121" s="24">
        <f>D121+D122+D123</f>
        <v>4482</v>
      </c>
      <c r="J121" s="24">
        <f>F121+F122+F123</f>
        <v>2236.1</v>
      </c>
      <c r="K121" s="24">
        <f>J121/I121*100</f>
        <v>49.890673806336459</v>
      </c>
    </row>
    <row r="122" spans="1:11" s="27" customFormat="1" x14ac:dyDescent="0.2">
      <c r="A122" s="134"/>
      <c r="B122" s="146"/>
      <c r="C122" s="49" t="s">
        <v>99</v>
      </c>
      <c r="D122" s="98">
        <v>0</v>
      </c>
      <c r="E122" s="45">
        <v>0</v>
      </c>
      <c r="F122" s="98">
        <v>0</v>
      </c>
      <c r="G122" s="45">
        <v>0</v>
      </c>
      <c r="H122" s="98" t="s">
        <v>26</v>
      </c>
    </row>
    <row r="123" spans="1:11" s="27" customFormat="1" x14ac:dyDescent="0.2">
      <c r="A123" s="134"/>
      <c r="B123" s="146"/>
      <c r="C123" s="49" t="s">
        <v>100</v>
      </c>
      <c r="D123" s="98">
        <v>0</v>
      </c>
      <c r="E123" s="45">
        <v>0</v>
      </c>
      <c r="F123" s="98">
        <v>0</v>
      </c>
      <c r="G123" s="45">
        <v>0</v>
      </c>
      <c r="H123" s="98" t="s">
        <v>26</v>
      </c>
    </row>
    <row r="124" spans="1:11" s="27" customFormat="1" x14ac:dyDescent="0.2">
      <c r="A124" s="135"/>
      <c r="B124" s="147"/>
      <c r="C124" s="49" t="s">
        <v>101</v>
      </c>
      <c r="D124" s="98">
        <v>0</v>
      </c>
      <c r="E124" s="45">
        <v>0</v>
      </c>
      <c r="F124" s="98">
        <v>0</v>
      </c>
      <c r="G124" s="45">
        <v>0</v>
      </c>
      <c r="H124" s="98" t="s">
        <v>26</v>
      </c>
    </row>
    <row r="125" spans="1:11" s="27" customFormat="1" x14ac:dyDescent="0.2">
      <c r="A125" s="133" t="s">
        <v>158</v>
      </c>
      <c r="B125" s="145" t="s">
        <v>199</v>
      </c>
      <c r="C125" s="49" t="s">
        <v>97</v>
      </c>
      <c r="D125" s="98">
        <v>75</v>
      </c>
      <c r="E125" s="45">
        <v>100</v>
      </c>
      <c r="F125" s="98">
        <v>49.9</v>
      </c>
      <c r="G125" s="45">
        <v>100</v>
      </c>
      <c r="H125" s="98">
        <v>-33.466666666666669</v>
      </c>
    </row>
    <row r="126" spans="1:11" s="27" customFormat="1" ht="31.5" x14ac:dyDescent="0.2">
      <c r="A126" s="134"/>
      <c r="B126" s="146"/>
      <c r="C126" s="49" t="s">
        <v>98</v>
      </c>
      <c r="D126" s="98">
        <v>75</v>
      </c>
      <c r="E126" s="45">
        <v>100</v>
      </c>
      <c r="F126" s="98">
        <v>49.9</v>
      </c>
      <c r="G126" s="45">
        <v>100</v>
      </c>
      <c r="H126" s="98">
        <v>-33.466666666666669</v>
      </c>
      <c r="I126" s="24">
        <f>D126+D127+D128</f>
        <v>75</v>
      </c>
      <c r="J126" s="24">
        <f>F126+F127+F128</f>
        <v>49.9</v>
      </c>
      <c r="K126" s="24">
        <f>J126/I126*100</f>
        <v>66.533333333333331</v>
      </c>
    </row>
    <row r="127" spans="1:11" s="27" customFormat="1" x14ac:dyDescent="0.2">
      <c r="A127" s="134"/>
      <c r="B127" s="146"/>
      <c r="C127" s="49" t="s">
        <v>99</v>
      </c>
      <c r="D127" s="98">
        <v>0</v>
      </c>
      <c r="E127" s="45">
        <v>0</v>
      </c>
      <c r="F127" s="98">
        <v>0</v>
      </c>
      <c r="G127" s="45">
        <v>0</v>
      </c>
      <c r="H127" s="98">
        <v>0</v>
      </c>
    </row>
    <row r="128" spans="1:11" s="27" customFormat="1" x14ac:dyDescent="0.2">
      <c r="A128" s="134"/>
      <c r="B128" s="146"/>
      <c r="C128" s="49" t="s">
        <v>100</v>
      </c>
      <c r="D128" s="98">
        <v>0</v>
      </c>
      <c r="E128" s="45">
        <v>0</v>
      </c>
      <c r="F128" s="98">
        <v>0</v>
      </c>
      <c r="G128" s="45">
        <v>0</v>
      </c>
      <c r="H128" s="98">
        <v>0</v>
      </c>
    </row>
    <row r="129" spans="1:8" s="27" customFormat="1" x14ac:dyDescent="0.2">
      <c r="A129" s="135"/>
      <c r="B129" s="147"/>
      <c r="C129" s="49" t="s">
        <v>101</v>
      </c>
      <c r="D129" s="98">
        <v>0</v>
      </c>
      <c r="E129" s="45">
        <v>0</v>
      </c>
      <c r="F129" s="98">
        <v>0</v>
      </c>
      <c r="G129" s="45">
        <v>0</v>
      </c>
      <c r="H129" s="98">
        <v>0</v>
      </c>
    </row>
    <row r="130" spans="1:8" s="34" customFormat="1" x14ac:dyDescent="0.2">
      <c r="A130" s="133"/>
      <c r="B130" s="121" t="s">
        <v>136</v>
      </c>
      <c r="C130" s="49" t="s">
        <v>97</v>
      </c>
      <c r="D130" s="98">
        <f>SUM(D131:D134)</f>
        <v>5742117.2999999998</v>
      </c>
      <c r="E130" s="45">
        <f>SUM(E131:E134)</f>
        <v>100</v>
      </c>
      <c r="F130" s="98">
        <f>SUM(F131:F134)</f>
        <v>3963827.1950000003</v>
      </c>
      <c r="G130" s="45">
        <f>SUM(G131:G134)</f>
        <v>100</v>
      </c>
      <c r="H130" s="98">
        <f>F130/D130*100-100</f>
        <v>-30.969240300960053</v>
      </c>
    </row>
    <row r="131" spans="1:8" s="34" customFormat="1" ht="34.5" customHeight="1" x14ac:dyDescent="0.2">
      <c r="A131" s="134"/>
      <c r="B131" s="121"/>
      <c r="C131" s="49" t="s">
        <v>98</v>
      </c>
      <c r="D131" s="98">
        <f>D6+D16+D11+D21+D31+D46+D51+D66+D81+D91+D41+D26+D126+D116+D121</f>
        <v>2830459.4</v>
      </c>
      <c r="E131" s="45">
        <f>D131/D130*100</f>
        <v>49.292956798357288</v>
      </c>
      <c r="F131" s="98">
        <f>F6+F16+F11+F21+F31+F46++F51+F66+F81+F91+F41+F26+F13362+F116+F121+F126</f>
        <v>1821781.605</v>
      </c>
      <c r="G131" s="45">
        <f>F131/F130*100</f>
        <v>45.960167166167288</v>
      </c>
      <c r="H131" s="98">
        <f t="shared" ref="H131:H134" si="1">F131/D131*100-100</f>
        <v>-35.636539955316081</v>
      </c>
    </row>
    <row r="132" spans="1:8" s="34" customFormat="1" x14ac:dyDescent="0.2">
      <c r="A132" s="134"/>
      <c r="B132" s="121"/>
      <c r="C132" s="49" t="s">
        <v>99</v>
      </c>
      <c r="D132" s="98">
        <f>D7+D17+D12+D22+D32+D47+D52+D67+D82+D92+D42+D27+D127+D117+D122</f>
        <v>450597.89999999997</v>
      </c>
      <c r="E132" s="45">
        <f>D132/D130*100</f>
        <v>7.8472430369891599</v>
      </c>
      <c r="F132" s="98">
        <f>F7+F17+F12+F22+F32+F47++F52+F67+F82+F92+F42+F27+F13363+F117+F122</f>
        <v>388631.74000000005</v>
      </c>
      <c r="G132" s="45">
        <f>F132/F130*100</f>
        <v>9.804457179420508</v>
      </c>
      <c r="H132" s="98">
        <f t="shared" si="1"/>
        <v>-13.751985972415753</v>
      </c>
    </row>
    <row r="133" spans="1:8" s="34" customFormat="1" x14ac:dyDescent="0.2">
      <c r="A133" s="134"/>
      <c r="B133" s="121"/>
      <c r="C133" s="49" t="s">
        <v>100</v>
      </c>
      <c r="D133" s="98">
        <f>D8+D18+D13+D23+D33+D48+D53+D68+D83+D93+D43+D28+D128+D118+D123</f>
        <v>2130444</v>
      </c>
      <c r="E133" s="45">
        <f>D133/D130*100</f>
        <v>37.102063380000963</v>
      </c>
      <c r="F133" s="98">
        <f>F8+F18+F13+F23+F33+F48++F53+F68+F83+F93+F43+F28+F13364+F118+F123</f>
        <v>1525548.2700000003</v>
      </c>
      <c r="G133" s="45">
        <f>F133/F130*100</f>
        <v>38.486750177311905</v>
      </c>
      <c r="H133" s="98">
        <f t="shared" si="1"/>
        <v>-28.39294203461813</v>
      </c>
    </row>
    <row r="134" spans="1:8" s="34" customFormat="1" x14ac:dyDescent="0.2">
      <c r="A134" s="135"/>
      <c r="B134" s="121"/>
      <c r="C134" s="49" t="s">
        <v>101</v>
      </c>
      <c r="D134" s="98">
        <f>D9+D19+D14+D24+D34+D49+D54+D69+D84+D94+D44+D29+D129+D119+D124</f>
        <v>330616</v>
      </c>
      <c r="E134" s="45">
        <f>D134/D130*100</f>
        <v>5.7577367846525878</v>
      </c>
      <c r="F134" s="98">
        <f>F9+F19+F14+F24+F34+F49++F54+F69+F84+F94+F44+F29+F13365+F119+F124</f>
        <v>227865.58</v>
      </c>
      <c r="G134" s="45">
        <f>F134/F130*100</f>
        <v>5.748625477100294</v>
      </c>
      <c r="H134" s="98">
        <f t="shared" si="1"/>
        <v>-31.07847775062308</v>
      </c>
    </row>
    <row r="135" spans="1:8" x14ac:dyDescent="0.2">
      <c r="A135" s="28"/>
      <c r="B135" s="51"/>
      <c r="C135" s="29"/>
      <c r="E135" s="67"/>
      <c r="G135" s="67"/>
      <c r="H135" s="40"/>
    </row>
    <row r="136" spans="1:8" x14ac:dyDescent="0.2">
      <c r="A136" s="28"/>
      <c r="B136" s="51"/>
      <c r="C136" s="29"/>
      <c r="E136" s="67"/>
      <c r="G136" s="67"/>
      <c r="H136" s="40"/>
    </row>
  </sheetData>
  <mergeCells count="59">
    <mergeCell ref="B80:B84"/>
    <mergeCell ref="A65:A69"/>
    <mergeCell ref="B65:B69"/>
    <mergeCell ref="A50:A54"/>
    <mergeCell ref="A90:A94"/>
    <mergeCell ref="A85:A89"/>
    <mergeCell ref="B85:B89"/>
    <mergeCell ref="B130:B134"/>
    <mergeCell ref="A100:A104"/>
    <mergeCell ref="B100:B104"/>
    <mergeCell ref="A105:A109"/>
    <mergeCell ref="B105:B109"/>
    <mergeCell ref="A130:A134"/>
    <mergeCell ref="A120:A124"/>
    <mergeCell ref="B120:B124"/>
    <mergeCell ref="B125:B129"/>
    <mergeCell ref="A115:A119"/>
    <mergeCell ref="B115:B119"/>
    <mergeCell ref="A110:A114"/>
    <mergeCell ref="B110:B114"/>
    <mergeCell ref="A45:A49"/>
    <mergeCell ref="B45:B49"/>
    <mergeCell ref="B50:B54"/>
    <mergeCell ref="A125:A129"/>
    <mergeCell ref="A55:A59"/>
    <mergeCell ref="B55:B59"/>
    <mergeCell ref="B60:B64"/>
    <mergeCell ref="A60:A64"/>
    <mergeCell ref="A95:A99"/>
    <mergeCell ref="B95:B99"/>
    <mergeCell ref="A70:A74"/>
    <mergeCell ref="B70:B74"/>
    <mergeCell ref="A75:A79"/>
    <mergeCell ref="B75:B79"/>
    <mergeCell ref="B90:B94"/>
    <mergeCell ref="A80:A84"/>
    <mergeCell ref="A30:A34"/>
    <mergeCell ref="B30:B34"/>
    <mergeCell ref="A35:A39"/>
    <mergeCell ref="B35:B39"/>
    <mergeCell ref="A40:A44"/>
    <mergeCell ref="B40:B44"/>
    <mergeCell ref="A5:A9"/>
    <mergeCell ref="B5:B9"/>
    <mergeCell ref="A25:A29"/>
    <mergeCell ref="B25:B29"/>
    <mergeCell ref="A10:A14"/>
    <mergeCell ref="B10:B14"/>
    <mergeCell ref="A15:A19"/>
    <mergeCell ref="B15:B19"/>
    <mergeCell ref="A20:A24"/>
    <mergeCell ref="B20:B24"/>
    <mergeCell ref="A1:H1"/>
    <mergeCell ref="A3:A4"/>
    <mergeCell ref="B3:B4"/>
    <mergeCell ref="C3:C4"/>
    <mergeCell ref="D3:E3"/>
    <mergeCell ref="F3:G3"/>
    <mergeCell ref="H3:H4"/>
  </mergeCells>
  <pageMargins left="0.70866141732283472" right="0.51181102362204722" top="0.74803149606299213" bottom="0.74803149606299213" header="0" footer="0"/>
  <pageSetup paperSize="9" scale="57" orientation="portrait" verticalDpi="0" r:id="rId1"/>
  <rowBreaks count="1" manualBreakCount="1">
    <brk id="54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2</vt:lpstr>
      <vt:lpstr>форма 4</vt:lpstr>
      <vt:lpstr>'форма 2'!Заголовки_для_печати</vt:lpstr>
      <vt:lpstr>'форма 4'!Заголовки_для_печати</vt:lpstr>
      <vt:lpstr>'форма 2'!Область_печати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 Соколова</cp:lastModifiedBy>
  <cp:lastPrinted>2021-11-24T12:09:17Z</cp:lastPrinted>
  <dcterms:created xsi:type="dcterms:W3CDTF">1996-10-08T23:32:33Z</dcterms:created>
  <dcterms:modified xsi:type="dcterms:W3CDTF">2021-11-29T08:40:33Z</dcterms:modified>
</cp:coreProperties>
</file>