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1 год\1 полугодие\"/>
    </mc:Choice>
  </mc:AlternateContent>
  <bookViews>
    <workbookView xWindow="120" yWindow="240" windowWidth="9720" windowHeight="7200" activeTab="1"/>
  </bookViews>
  <sheets>
    <sheet name="форма 2" sheetId="8" r:id="rId1"/>
    <sheet name="форма 4" sheetId="10" r:id="rId2"/>
  </sheets>
  <definedNames>
    <definedName name="_xlnm.Print_Area" localSheetId="0">'форма 2'!$A$1:$H$97</definedName>
    <definedName name="_xlnm.Print_Area" localSheetId="1">'форма 4'!$A$1:$H$91</definedName>
  </definedNames>
  <calcPr calcId="152511"/>
</workbook>
</file>

<file path=xl/calcChain.xml><?xml version="1.0" encoding="utf-8"?>
<calcChain xmlns="http://schemas.openxmlformats.org/spreadsheetml/2006/main">
  <c r="F88" i="10" l="1"/>
  <c r="H72" i="8" l="1"/>
  <c r="H73" i="8"/>
  <c r="H74" i="8"/>
  <c r="H70" i="8"/>
  <c r="H71" i="8"/>
  <c r="H14" i="8" l="1"/>
  <c r="H13" i="8"/>
  <c r="H12" i="8"/>
  <c r="H11" i="8"/>
  <c r="H10" i="8"/>
  <c r="H9" i="8"/>
  <c r="H45" i="8" l="1"/>
  <c r="H90" i="8" l="1"/>
  <c r="H64" i="8" l="1"/>
  <c r="H97" i="8" l="1"/>
  <c r="H96" i="8" l="1"/>
  <c r="H95" i="8"/>
  <c r="H94" i="8"/>
  <c r="H92" i="8" l="1"/>
  <c r="H31" i="8" l="1"/>
  <c r="H33" i="8" l="1"/>
  <c r="H16" i="8" l="1"/>
  <c r="H85" i="8" l="1"/>
  <c r="H84" i="8"/>
  <c r="H83" i="8"/>
  <c r="H82" i="8"/>
  <c r="H81" i="8"/>
  <c r="H80" i="8"/>
  <c r="H79" i="8"/>
  <c r="H89" i="8" l="1"/>
  <c r="H39" i="8" l="1"/>
  <c r="H37" i="8" l="1"/>
  <c r="H38" i="8"/>
  <c r="H40" i="8"/>
  <c r="H41" i="8"/>
  <c r="H42" i="8"/>
  <c r="H43" i="8"/>
  <c r="H44" i="8"/>
  <c r="H46" i="8"/>
  <c r="H36" i="8"/>
  <c r="H76" i="8" l="1"/>
  <c r="H68" i="8" l="1"/>
  <c r="H67" i="8"/>
  <c r="H66" i="8"/>
  <c r="H63" i="8"/>
  <c r="H62" i="8"/>
  <c r="H61" i="8"/>
  <c r="H88" i="8" l="1"/>
  <c r="H87" i="8"/>
  <c r="H23" i="8" l="1"/>
  <c r="H22" i="8"/>
  <c r="H21" i="8"/>
  <c r="H20" i="8"/>
  <c r="H19" i="8"/>
  <c r="H18" i="8"/>
  <c r="H17" i="8"/>
  <c r="F89" i="10" l="1"/>
  <c r="F90" i="10" l="1"/>
  <c r="F91" i="10" l="1"/>
  <c r="H26" i="8" l="1"/>
  <c r="H25" i="8"/>
  <c r="H59" i="8"/>
  <c r="H58" i="8"/>
  <c r="H57" i="8"/>
  <c r="H55" i="8"/>
  <c r="H54" i="8"/>
  <c r="H53" i="8"/>
  <c r="H52" i="8"/>
  <c r="H50" i="8"/>
  <c r="H49" i="8"/>
  <c r="H48" i="8"/>
  <c r="H34" i="8"/>
  <c r="H30" i="8"/>
  <c r="H29" i="8"/>
  <c r="H28" i="8"/>
  <c r="H27" i="8"/>
  <c r="H89" i="10" l="1"/>
  <c r="H88" i="10" l="1"/>
  <c r="H90" i="10"/>
  <c r="H91" i="10" l="1"/>
  <c r="F87" i="10"/>
  <c r="G91" i="10" l="1"/>
  <c r="G90" i="10"/>
  <c r="G89" i="10"/>
  <c r="G88" i="10"/>
  <c r="H87" i="10"/>
  <c r="G87" i="10" l="1"/>
</calcChain>
</file>

<file path=xl/sharedStrings.xml><?xml version="1.0" encoding="utf-8"?>
<sst xmlns="http://schemas.openxmlformats.org/spreadsheetml/2006/main" count="432" uniqueCount="175">
  <si>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</si>
  <si>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</si>
  <si>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</si>
  <si>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</si>
  <si>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</si>
  <si>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</si>
  <si>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</si>
  <si>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</si>
  <si>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</si>
  <si>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</si>
  <si>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</si>
  <si>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</si>
  <si>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</si>
  <si>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</si>
  <si>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</si>
  <si>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</si>
  <si>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</si>
  <si>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</si>
  <si>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</si>
  <si>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</si>
  <si>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</si>
  <si>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</si>
  <si>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</si>
  <si>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</si>
  <si>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чел.</t>
  </si>
  <si>
    <t>-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</si>
  <si>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</si>
  <si>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</si>
  <si>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</si>
  <si>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</si>
  <si>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4.</t>
  </si>
  <si>
    <t>Уровень фактической обеспеченности учреждениями культуры в Губкинском городском округе от нормативной потребности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</si>
  <si>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</si>
  <si>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</si>
  <si>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</si>
  <si>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</si>
  <si>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</si>
  <si>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</si>
  <si>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6.</t>
  </si>
  <si>
    <t>Средняя продолжительность жизни</t>
  </si>
  <si>
    <t>лет</t>
  </si>
  <si>
    <t>Уровень достижения показателей муниципальной программы и ее подпрограмм</t>
  </si>
  <si>
    <t>7.</t>
  </si>
  <si>
    <t>Доля территории муниципального образования, охваченной качественным теле- и радиовещанием, от общей площади территории</t>
  </si>
  <si>
    <t>8.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</si>
  <si>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</si>
  <si>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</si>
  <si>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</si>
  <si>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9.</t>
  </si>
  <si>
    <t> прогрессирующий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</si>
  <si>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</si>
  <si>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</si>
  <si>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</si>
  <si>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км</t>
  </si>
  <si>
    <t>Доля выполненных проектов планировки территорий в общем необходимом количестве</t>
  </si>
  <si>
    <t>Потребление топливно-энергетических ресурсов муниципальными учреждениями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</si>
  <si>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</si>
  <si>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</si>
  <si>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</si>
  <si>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</si>
  <si>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11.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</si>
  <si>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</si>
  <si>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</si>
  <si>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тыс. руб.</t>
  </si>
  <si>
    <t>Достижение  предусмотренных Программой, подпрограммами значений целевых показателей (индикаторов) в установленные сроки</t>
  </si>
  <si>
    <t>тыс.руб</t>
  </si>
  <si>
    <t>13.3.</t>
  </si>
  <si>
    <t>Основное мероприятие "Развитие сети учреждений культурно-досугового типа"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</si>
  <si>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</si>
  <si>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</si>
  <si>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</si>
  <si>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</si>
  <si>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</si>
  <si>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</si>
  <si>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</si>
  <si>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</si>
  <si>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</si>
  <si>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</si>
  <si>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</si>
  <si>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Всего, том числе:</t>
  </si>
  <si>
    <t xml:space="preserve">Федеральный бюджет </t>
  </si>
  <si>
    <t xml:space="preserve">Всего, в том числе: </t>
  </si>
  <si>
    <t>5.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</si>
  <si>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</si>
  <si>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Охват руководящих и педагогических работников различными формами повышения квалификации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</si>
  <si>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</si>
  <si>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</si>
  <si>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</si>
  <si>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</si>
  <si>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</si>
  <si>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</si>
  <si>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</si>
  <si>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общеобразовательных организациях</t>
  </si>
  <si>
    <t>Уровень ежегодного достижения показателей Программы  и ее подпрограмм</t>
  </si>
  <si>
    <t>Доля газетных площадей с информацией о деятельности органов местного самоуправления, в общем объеме тиража</t>
  </si>
  <si>
    <t>Количество посадочных мест в предприятиях общественного питания</t>
  </si>
  <si>
    <t>кол-во семей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</si>
  <si>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</si>
  <si>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</si>
  <si>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</si>
  <si>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14.</t>
  </si>
  <si>
    <t>Наименование программы, подпрограммы, основного мероприятия</t>
  </si>
  <si>
    <t>прогрессивный</t>
  </si>
  <si>
    <t>регрессивный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</si>
  <si>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</si>
  <si>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</si>
  <si>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</si>
  <si>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</si>
  <si>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>Доля граждан, использующих механизм получения государственных и муниципальных услуг в электронной форме</t>
  </si>
  <si>
    <t>Доля благоустроенных общественных территорий от общего количества общественных территорий</t>
  </si>
  <si>
    <t>Увеличение числа посещений учреждений отрасли культуры</t>
  </si>
  <si>
    <t>13.</t>
  </si>
  <si>
    <t>Доля населения, систематически занимающегося физической культурой и спортом в возрасте от 3 до 79 лет</t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</si>
  <si>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</si>
  <si>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Доля сотрудников редакций СМИ, принявших участие в творческих профессиональных конкурсах, от общего числа сотрудников</t>
  </si>
  <si>
    <t>15.</t>
  </si>
  <si>
    <t>литр</t>
  </si>
  <si>
    <t>тыс.штук</t>
  </si>
  <si>
    <t>Доля оценки рыночной стоимости жилья от общей площади жилых помещений в признанных в установленном порядке аварийными и подлежащими сносу многоквартирных домах на период реализации программы</t>
  </si>
  <si>
    <t>Муниципальная программа «Обеспечение доступным и комфортным жильем и коммунальными услугами жителей Губкинского городского округа Белгородской области»</t>
  </si>
  <si>
    <t xml:space="preserve">Увеличение показателя мероприятий по цифровизации городского хозяйства Губкинского городского округа Белгородской области (архитектурная и художественная подсветка общественных зданий; инвентаризация общественных территорий с использованием цифровых приложений; организация постоянного видеонаблюдения общественных территорий) </t>
  </si>
  <si>
    <t>Доля объема закупок оборудования, имеющего российское происхождение, в том числе оборудования, закупаемого в рамках реализации мероприятий государственных (муниципальных) программ современной городской среды</t>
  </si>
  <si>
    <t>Муниципальная программа «Обеспечение доступным и комфортным жильем и коммунальными услугами жителей Губкинского городского округа  Белгородской области»</t>
  </si>
  <si>
    <t>Муниципальная программа «Энергосбережение и повышение энергетической эффективности бюджетной сферы Губкинского городского округа  Белгородской области»</t>
  </si>
  <si>
    <t>Муниципальная программа «Формирование современной городской среды на территории Губкинского городского округа  Белгородской области на 2018-2024 годы»</t>
  </si>
  <si>
    <t xml:space="preserve"> Муниципальная программа «Обеспечение безопасности жизнедеятельности населения Губкинского городского округа Белгородской области»</t>
  </si>
  <si>
    <t>Муниципальная программа 
"Молодежь Губкинского городского округа Белгородской области"</t>
  </si>
  <si>
    <t>Муниципальная программа «Развитие образования Губкинского городского округа Белгородской области»</t>
  </si>
  <si>
    <t>Муниципальная программа "Развитие культуры, искусства и туризма  Губкинского городского округа Белгородской области"</t>
  </si>
  <si>
    <t>Количество граждан, получивших субсидию на возмещение части затрат на уплату процентов за пользование жилищным (ипотечным) кредитом (займом), полученным в кредитных и иных организациях</t>
  </si>
  <si>
    <t>Муниципальная программа «Развитие информационного общества в Губкинском городском округе Белгородской области»</t>
  </si>
  <si>
    <t xml:space="preserve">Муниципальная программа «Развитие физической культуры и спорта в  Губкинском городском округе Белгородской области» </t>
  </si>
  <si>
    <t>Муниципальная программа «Обеспечение населения Губкинского городского округа Белгородской области информацией о деятельности органов местного самоуправления в печатных и электронных средствах массовой информации »</t>
  </si>
  <si>
    <t>Муниципальная программа «Развитие имущественно-земельных отношений в Губкинском городском округе Белгородской области»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</si>
  <si>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Энергосбережение и повышение энергетической эффективности бюджетной сферы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</si>
  <si>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t>Доля молодежи в возрасте от 14 до 30 лет, участвующей в добровольческой деятельности от общего числа молодежи Губкинского городского округа в возрасте от 14 до 30 лет</t>
  </si>
  <si>
    <t>Доля граждан, получающих меры социальной поддержки, в общей численности граждан, обратившихся за получением мер социальной поддержки, в соответствии с нормативными правовыми актами Российской Федерации, Белгородской области, Губкинского городского округа</t>
  </si>
  <si>
    <t>Муниципальная программа «Развитие физической культуры и спорта в Губкинском городском округе Белгородской области»</t>
  </si>
  <si>
    <t>Муниципальная программа «Обеспечение населения Губкинского городского округа Белгородской области информацией о деятельности органов местного самоуправления в печатных и электронных  средствах массовой информации»</t>
  </si>
  <si>
    <t>Муниципальная программа "Развитие экономического потенциала и формирование благоприятного предпринимательского климата в Губкинском городском округе Белгородской области"</t>
  </si>
  <si>
    <t>Доля общей площади капитально отремонтированных многоквартирных домов в общей площади многоквартирных домов, требующих проведения капитального ремонта</t>
  </si>
  <si>
    <t>Доля количества капитально отремонтированных многоквартирных домов в общем количестве многоквартирных домов, требующих проведения капитального ремонта</t>
  </si>
  <si>
    <t>Муниципальная программа "Развитие автомобильных дорог общего пользования местного значения Губкинского городского округа Белгородской области"</t>
  </si>
  <si>
    <t>Муниципальная программа "Развитие имущественно-земельных отношений в Губкинском городском округе Белгородской области"</t>
  </si>
  <si>
    <t>Неналоговые доходы  от сдачи в аренду муниципального имущества, зачисляемые в бюджет Губкинского городского округа Белгородской области</t>
  </si>
  <si>
    <t>Неналоговые доходы  от приватизации  муниципального имущества, зачисляемые в бюджет Губкинского городского округа Белгородской области</t>
  </si>
  <si>
    <t>Неналоговые доходы от сдачи в аренду земельных участков, зачисляемые в бюджет Губкинского городского округа Белгородской области</t>
  </si>
  <si>
    <t>Неналоговые доходы от продажи земельных участков, зачисляемые в бюджет Губкинского городского округа Белгородской области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</si>
  <si>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 Белгородской области</t>
  </si>
  <si>
    <t>Доля граждан, принявших участие в решении вопросов развития городской среды от общего количества граждан в возрасте до 14 лет, проживающих в Губкинском городском округе Белгородской области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</si>
  <si>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Укрепление общественного здоровья в Губкинском городском округе Белгородской области на 2021-2024 годы</t>
    </r>
    <r>
      <rPr>
        <b/>
        <sz val="12"/>
        <rFont val="Calibri"/>
        <family val="2"/>
        <charset val="204"/>
      </rPr>
      <t>»</t>
    </r>
  </si>
  <si>
    <t xml:space="preserve">Розничная продажа алкогольной продукции на душу населения </t>
  </si>
  <si>
    <t xml:space="preserve">Розничная продажа сигарет и папирос на душу населения  </t>
  </si>
  <si>
    <t xml:space="preserve">Охват взрослого населения городского округа профилактическими осмотрами от числа подлежащих осмотрам </t>
  </si>
  <si>
    <t xml:space="preserve">Охват мероприятиями по  диспансеризации взрослого населения городского  округа от числа подлежащих диспансеризации </t>
  </si>
  <si>
    <t>Муниципальная программа «Обеспечение безопасности жизнедеятельности населения  Губкинского городского округа Белгородской области»</t>
  </si>
  <si>
    <t>Муниципальная программа «Укрепление общественного здоровья в Губкинском городском округе Белгородской области на 2021-2024 годы»</t>
  </si>
  <si>
    <t>Форма 2 сводная "Сведения о достижении значений целевых показателей муниципальных программ Губкинского городского округа Белгородской области
   за 1 полугодие 2021 года"</t>
  </si>
  <si>
    <t>Форма 4 сводная. "Сведения о ресурсном обеспечении муниципальных программ Губкинского городского округа Белгородской области 
за 1 полугодие 2021 года"</t>
  </si>
  <si>
    <t>Социальный риск (число погибших в ДТП), на 100 тысяч населения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</si>
  <si>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образования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</si>
  <si>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Молодежь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</si>
  <si>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культуры, искусства и туризма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</si>
  <si>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Социальная поддержка граждан в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</si>
  <si>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 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автомобильных дорог общего пользования местного значения Губкинского городского округа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</si>
  <si>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информационного общества в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</si>
  <si>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Формирование современной городской среды на территории Губкинского городского округа Белгородской области                                                  на 2018-2024 годы</t>
    </r>
    <r>
      <rPr>
        <b/>
        <sz val="12"/>
        <rFont val="Calibri"/>
        <family val="2"/>
        <charset val="204"/>
      </rPr>
      <t>»</t>
    </r>
  </si>
  <si>
    <t>Качество знаний обучающихся в общеобразовательных организациях</t>
  </si>
  <si>
    <t>Соотношение средней заработной платы социальных работников к средней заработной платы в Белгородской области</t>
  </si>
  <si>
    <t>Уровнь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</t>
  </si>
  <si>
    <r>
  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Белгородской области</t>
    </r>
    <r>
      <rPr>
        <b/>
        <sz val="12"/>
        <rFont val="Calibri"/>
        <family val="2"/>
        <charset val="204"/>
      </rPr>
      <t>»</t>
    </r>
  </si>
  <si>
    <t>Всего ресурсное обеспечение по муниципальным программам Губкинского городского округа Белгородской области</t>
  </si>
  <si>
    <t xml:space="preserve">Муниципальная программа
"Социальная поддержка граждан в Губкинском городском округе Белгородской области" </t>
  </si>
  <si>
    <t>2.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</si>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</sst>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13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13" applyNumberFormat="1" applyFont="1" applyFill="1" applyBorder="1" applyAlignment="1">
      <alignment horizontal="center" vertical="center" wrapText="1"/>
    </xf>
    <xf numFmtId="4" fontId="3" fillId="0" borderId="1" xfId="1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vertical="center" wrapText="1" shrinkToFit="1"/>
    </xf>
    <xf numFmtId="4" fontId="6" fillId="0" borderId="1" xfId="0" applyNumberFormat="1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14"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Финансовый" xfId="13" builtinId="3"/>
  </cellStyles>
  <dxfs count="0"/>
  <tableStyles count="0" defaultTableStyle="TableStyleMedium2" defaultPivotStyle="PivotStyleLight16"/>
  <colors>
    <mruColors>
      <color rgb="FF90FA26"/>
      <color rgb="FFE4FDE3"/>
      <color rgb="FFE0FEB0"/>
      <color rgb="FF9DFB05"/>
      <color rgb="FFBCF6C2"/>
      <color rgb="FFF9E3FD"/>
      <color rgb="FFFCB6F7"/>
      <color rgb="FFFFFFFF"/>
      <color rgb="FFFFCCFF"/>
      <color rgb="FFD89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P97"/>
  <sheetViews>
    <sheetView view="pageBreakPreview" zoomScale="62" zoomScaleNormal="71" zoomScaleSheetLayoutView="62" workbookViewId="0">
      <pane ySplit="6" topLeftCell="A89" activePane="bottomLeft" state="frozen"/>
      <selection pane="bottomLeft" activeCell="A99" sqref="A99"/>
    </sheetView>
  </sheetViews>
  <sheetFormatPr defaultRowHeight="15.75" x14ac:dyDescent="0.2"/>
  <cols>
    <col min="1" max="1" width="6.42578125" style="30" customWidth="1"/>
    <col min="2" max="2" width="64.5703125" style="21" customWidth="1"/>
    <col min="3" max="3" width="22.140625" style="8" customWidth="1"/>
    <col min="4" max="4" width="15.140625" style="8" customWidth="1"/>
    <col min="5" max="5" width="14.5703125" style="8" customWidth="1"/>
    <col min="6" max="6" width="11.7109375" style="8" customWidth="1"/>
    <col min="7" max="7" width="13.28515625" style="8" customWidth="1"/>
    <col min="8" max="8" width="16.5703125" style="41" customWidth="1"/>
    <col min="9" max="68" width="9.140625" style="11"/>
    <col min="69" max="16384" width="9.140625" style="1"/>
  </cols>
  <sheetData>
    <row r="2" spans="1:68" ht="39.75" customHeight="1" x14ac:dyDescent="0.2">
      <c r="A2" s="96" t="s">
        <v>157</v>
      </c>
      <c r="B2" s="96"/>
      <c r="C2" s="96"/>
      <c r="D2" s="96"/>
      <c r="E2" s="96"/>
      <c r="F2" s="96"/>
      <c r="G2" s="96"/>
      <c r="H2" s="96"/>
    </row>
    <row r="3" spans="1:68" x14ac:dyDescent="0.2">
      <c r="A3" s="44"/>
      <c r="B3" s="31"/>
      <c r="C3" s="10"/>
      <c r="D3" s="10"/>
      <c r="E3" s="10"/>
      <c r="F3" s="10"/>
      <c r="G3" s="10"/>
      <c r="H3" s="39"/>
    </row>
    <row r="4" spans="1:68" ht="25.5" customHeight="1" x14ac:dyDescent="0.2">
      <c r="A4" s="97" t="s">
        <v>0</v>
      </c>
      <c r="B4" s="98" t="s">
        <v>3</v>
      </c>
      <c r="C4" s="97" t="s">
        <v>4</v>
      </c>
      <c r="D4" s="97" t="s">
        <v>5</v>
      </c>
      <c r="E4" s="97" t="s">
        <v>6</v>
      </c>
      <c r="F4" s="97"/>
      <c r="G4" s="97"/>
      <c r="H4" s="97"/>
    </row>
    <row r="5" spans="1:68" ht="26.25" customHeight="1" x14ac:dyDescent="0.2">
      <c r="A5" s="97"/>
      <c r="B5" s="98"/>
      <c r="C5" s="97"/>
      <c r="D5" s="97"/>
      <c r="E5" s="97" t="s">
        <v>7</v>
      </c>
      <c r="F5" s="97" t="s">
        <v>8</v>
      </c>
      <c r="G5" s="97"/>
      <c r="H5" s="97"/>
    </row>
    <row r="6" spans="1:68" ht="44.25" customHeight="1" x14ac:dyDescent="0.2">
      <c r="A6" s="97"/>
      <c r="B6" s="98"/>
      <c r="C6" s="97"/>
      <c r="D6" s="97"/>
      <c r="E6" s="97"/>
      <c r="F6" s="59" t="s">
        <v>9</v>
      </c>
      <c r="G6" s="59" t="s">
        <v>10</v>
      </c>
      <c r="H6" s="40" t="s">
        <v>11</v>
      </c>
    </row>
    <row r="7" spans="1:68" ht="13.5" customHeight="1" x14ac:dyDescent="0.2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</row>
    <row r="8" spans="1:68" x14ac:dyDescent="0.2">
      <c r="A8" s="76" t="s">
        <v>1</v>
      </c>
      <c r="B8" s="95" t="s">
        <v>125</v>
      </c>
      <c r="C8" s="95"/>
      <c r="D8" s="95"/>
      <c r="E8" s="95"/>
      <c r="F8" s="95"/>
      <c r="G8" s="95"/>
      <c r="H8" s="95"/>
    </row>
    <row r="9" spans="1:68" s="8" customFormat="1" ht="31.5" x14ac:dyDescent="0.2">
      <c r="A9" s="72" t="s">
        <v>12</v>
      </c>
      <c r="B9" s="42" t="s">
        <v>13</v>
      </c>
      <c r="C9" s="71" t="s">
        <v>14</v>
      </c>
      <c r="D9" s="71" t="s">
        <v>15</v>
      </c>
      <c r="E9" s="23">
        <v>65</v>
      </c>
      <c r="F9" s="71">
        <v>65</v>
      </c>
      <c r="G9" s="23">
        <v>65</v>
      </c>
      <c r="H9" s="3">
        <f t="shared" ref="H9:H14" si="0">G9/F9*100-100</f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s="8" customFormat="1" x14ac:dyDescent="0.2">
      <c r="A10" s="72" t="s">
        <v>16</v>
      </c>
      <c r="B10" s="42" t="s">
        <v>17</v>
      </c>
      <c r="C10" s="71" t="s">
        <v>18</v>
      </c>
      <c r="D10" s="71" t="s">
        <v>19</v>
      </c>
      <c r="E10" s="3">
        <v>772.2</v>
      </c>
      <c r="F10" s="6">
        <v>936.7</v>
      </c>
      <c r="G10" s="3">
        <v>368.4</v>
      </c>
      <c r="H10" s="3">
        <f t="shared" si="0"/>
        <v>-60.670438774420845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s="8" customFormat="1" ht="36.75" customHeight="1" x14ac:dyDescent="0.2">
      <c r="A11" s="72" t="s">
        <v>20</v>
      </c>
      <c r="B11" s="42" t="s">
        <v>159</v>
      </c>
      <c r="C11" s="71" t="s">
        <v>18</v>
      </c>
      <c r="D11" s="71" t="s">
        <v>19</v>
      </c>
      <c r="E11" s="3">
        <v>6</v>
      </c>
      <c r="F11" s="71">
        <v>12.1</v>
      </c>
      <c r="G11" s="3">
        <v>0.9</v>
      </c>
      <c r="H11" s="3">
        <f t="shared" si="0"/>
        <v>-92.561983471074385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s="8" customFormat="1" ht="47.25" x14ac:dyDescent="0.2">
      <c r="A12" s="13">
        <v>4</v>
      </c>
      <c r="B12" s="42" t="s">
        <v>21</v>
      </c>
      <c r="C12" s="71" t="s">
        <v>14</v>
      </c>
      <c r="D12" s="71" t="s">
        <v>15</v>
      </c>
      <c r="E12" s="3">
        <v>80.8</v>
      </c>
      <c r="F12" s="6">
        <v>80</v>
      </c>
      <c r="G12" s="3">
        <v>80.8</v>
      </c>
      <c r="H12" s="3">
        <f t="shared" si="0"/>
        <v>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s="8" customFormat="1" ht="31.5" x14ac:dyDescent="0.2">
      <c r="A13" s="13">
        <v>5</v>
      </c>
      <c r="B13" s="42" t="s">
        <v>22</v>
      </c>
      <c r="C13" s="71" t="s">
        <v>18</v>
      </c>
      <c r="D13" s="71" t="s">
        <v>15</v>
      </c>
      <c r="E13" s="3">
        <v>1</v>
      </c>
      <c r="F13" s="6">
        <v>3</v>
      </c>
      <c r="G13" s="3">
        <v>0.9</v>
      </c>
      <c r="H13" s="3">
        <f t="shared" si="0"/>
        <v>-70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s="8" customFormat="1" x14ac:dyDescent="0.2">
      <c r="A14" s="14">
        <v>6</v>
      </c>
      <c r="B14" s="42" t="s">
        <v>23</v>
      </c>
      <c r="C14" s="71" t="s">
        <v>18</v>
      </c>
      <c r="D14" s="71" t="s">
        <v>19</v>
      </c>
      <c r="E14" s="23">
        <v>157</v>
      </c>
      <c r="F14" s="71">
        <v>155</v>
      </c>
      <c r="G14" s="23">
        <v>73</v>
      </c>
      <c r="H14" s="3">
        <f t="shared" si="0"/>
        <v>-52.903225806451616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s="8" customFormat="1" x14ac:dyDescent="0.2">
      <c r="A15" s="58" t="s">
        <v>173</v>
      </c>
      <c r="B15" s="95" t="s">
        <v>160</v>
      </c>
      <c r="C15" s="95"/>
      <c r="D15" s="95"/>
      <c r="E15" s="95"/>
      <c r="F15" s="95"/>
      <c r="G15" s="95"/>
      <c r="H15" s="9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ht="47.25" x14ac:dyDescent="0.2">
      <c r="A16" s="77">
        <v>1</v>
      </c>
      <c r="B16" s="50" t="s">
        <v>91</v>
      </c>
      <c r="C16" s="77" t="s">
        <v>14</v>
      </c>
      <c r="D16" s="77" t="s">
        <v>15</v>
      </c>
      <c r="E16" s="77">
        <v>0</v>
      </c>
      <c r="F16" s="77">
        <v>3</v>
      </c>
      <c r="G16" s="77">
        <v>2.1</v>
      </c>
      <c r="H16" s="79">
        <f>G16/F16*100-100</f>
        <v>-30</v>
      </c>
    </row>
    <row r="17" spans="1:68" ht="33.75" customHeight="1" x14ac:dyDescent="0.2">
      <c r="A17" s="77">
        <v>2</v>
      </c>
      <c r="B17" s="50" t="s">
        <v>167</v>
      </c>
      <c r="C17" s="77" t="s">
        <v>14</v>
      </c>
      <c r="D17" s="77" t="s">
        <v>15</v>
      </c>
      <c r="E17" s="6">
        <v>63.1</v>
      </c>
      <c r="F17" s="6">
        <v>62.3</v>
      </c>
      <c r="G17" s="6">
        <v>66.099999999999994</v>
      </c>
      <c r="H17" s="79">
        <f>G17/F17*100-100</f>
        <v>6.0995184590690172</v>
      </c>
    </row>
    <row r="18" spans="1:68" ht="78" customHeight="1" x14ac:dyDescent="0.2">
      <c r="A18" s="77">
        <v>3</v>
      </c>
      <c r="B18" s="50" t="s">
        <v>85</v>
      </c>
      <c r="C18" s="77" t="s">
        <v>14</v>
      </c>
      <c r="D18" s="77" t="s">
        <v>15</v>
      </c>
      <c r="E18" s="6">
        <v>62.5</v>
      </c>
      <c r="F18" s="6">
        <v>63</v>
      </c>
      <c r="G18" s="6">
        <v>34.6</v>
      </c>
      <c r="H18" s="79">
        <f t="shared" ref="H18:H23" si="1">G18/F18*100-100</f>
        <v>-45.079365079365076</v>
      </c>
    </row>
    <row r="19" spans="1:68" ht="47.25" x14ac:dyDescent="0.2">
      <c r="A19" s="77">
        <v>4</v>
      </c>
      <c r="B19" s="50" t="s">
        <v>86</v>
      </c>
      <c r="C19" s="77" t="s">
        <v>14</v>
      </c>
      <c r="D19" s="77" t="s">
        <v>15</v>
      </c>
      <c r="E19" s="6">
        <v>92</v>
      </c>
      <c r="F19" s="6">
        <v>85</v>
      </c>
      <c r="G19" s="6">
        <v>97.3</v>
      </c>
      <c r="H19" s="79">
        <f t="shared" si="1"/>
        <v>14.47058823529413</v>
      </c>
    </row>
    <row r="20" spans="1:68" ht="31.5" x14ac:dyDescent="0.2">
      <c r="A20" s="77">
        <v>5</v>
      </c>
      <c r="B20" s="50" t="s">
        <v>84</v>
      </c>
      <c r="C20" s="77" t="s">
        <v>14</v>
      </c>
      <c r="D20" s="77" t="s">
        <v>15</v>
      </c>
      <c r="E20" s="6">
        <v>95.5</v>
      </c>
      <c r="F20" s="6">
        <v>92</v>
      </c>
      <c r="G20" s="6">
        <v>44.3</v>
      </c>
      <c r="H20" s="79">
        <f t="shared" si="1"/>
        <v>-51.847826086956523</v>
      </c>
    </row>
    <row r="21" spans="1:68" ht="90" customHeight="1" x14ac:dyDescent="0.2">
      <c r="A21" s="77">
        <v>6</v>
      </c>
      <c r="B21" s="50" t="s">
        <v>92</v>
      </c>
      <c r="C21" s="77" t="s">
        <v>14</v>
      </c>
      <c r="D21" s="77" t="s">
        <v>15</v>
      </c>
      <c r="E21" s="6">
        <v>3.6</v>
      </c>
      <c r="F21" s="6">
        <v>80</v>
      </c>
      <c r="G21" s="6">
        <v>57.8</v>
      </c>
      <c r="H21" s="79">
        <f t="shared" si="1"/>
        <v>-27.750000000000014</v>
      </c>
    </row>
    <row r="22" spans="1:68" ht="70.5" customHeight="1" x14ac:dyDescent="0.2">
      <c r="A22" s="77">
        <v>7</v>
      </c>
      <c r="B22" s="50" t="s">
        <v>83</v>
      </c>
      <c r="C22" s="77" t="s">
        <v>14</v>
      </c>
      <c r="D22" s="77" t="s">
        <v>15</v>
      </c>
      <c r="E22" s="6">
        <v>176</v>
      </c>
      <c r="F22" s="6">
        <v>90</v>
      </c>
      <c r="G22" s="6">
        <v>97</v>
      </c>
      <c r="H22" s="79">
        <f t="shared" si="1"/>
        <v>7.7777777777777715</v>
      </c>
    </row>
    <row r="23" spans="1:68" ht="31.5" x14ac:dyDescent="0.2">
      <c r="A23" s="77">
        <v>8</v>
      </c>
      <c r="B23" s="50" t="s">
        <v>93</v>
      </c>
      <c r="C23" s="77" t="s">
        <v>14</v>
      </c>
      <c r="D23" s="77" t="s">
        <v>15</v>
      </c>
      <c r="E23" s="6">
        <v>95.8</v>
      </c>
      <c r="F23" s="6">
        <v>95</v>
      </c>
      <c r="G23" s="6">
        <v>50.7</v>
      </c>
      <c r="H23" s="79">
        <f t="shared" si="1"/>
        <v>-46.631578947368411</v>
      </c>
    </row>
    <row r="24" spans="1:68" ht="31.5" customHeight="1" x14ac:dyDescent="0.2">
      <c r="A24" s="76" t="s">
        <v>2</v>
      </c>
      <c r="B24" s="99" t="s">
        <v>161</v>
      </c>
      <c r="C24" s="100"/>
      <c r="D24" s="100"/>
      <c r="E24" s="100"/>
      <c r="F24" s="100"/>
      <c r="G24" s="100"/>
      <c r="H24" s="101"/>
    </row>
    <row r="25" spans="1:68" ht="47.25" x14ac:dyDescent="0.2">
      <c r="A25" s="77">
        <v>1</v>
      </c>
      <c r="B25" s="42" t="s">
        <v>88</v>
      </c>
      <c r="C25" s="77" t="s">
        <v>14</v>
      </c>
      <c r="D25" s="77" t="s">
        <v>15</v>
      </c>
      <c r="E25" s="80">
        <v>3.1</v>
      </c>
      <c r="F25" s="80">
        <v>3.2</v>
      </c>
      <c r="G25" s="80">
        <v>1.6</v>
      </c>
      <c r="H25" s="6">
        <f t="shared" ref="H25:H31" si="2">G25/F25*100-100</f>
        <v>-50</v>
      </c>
    </row>
    <row r="26" spans="1:68" ht="31.5" x14ac:dyDescent="0.2">
      <c r="A26" s="77">
        <v>2</v>
      </c>
      <c r="B26" s="42" t="s">
        <v>87</v>
      </c>
      <c r="C26" s="77" t="s">
        <v>14</v>
      </c>
      <c r="D26" s="77" t="s">
        <v>15</v>
      </c>
      <c r="E26" s="80">
        <v>58</v>
      </c>
      <c r="F26" s="80">
        <v>58.1</v>
      </c>
      <c r="G26" s="80">
        <v>32.200000000000003</v>
      </c>
      <c r="H26" s="6">
        <f t="shared" si="2"/>
        <v>-44.578313253012048</v>
      </c>
    </row>
    <row r="27" spans="1:68" ht="31.5" x14ac:dyDescent="0.2">
      <c r="A27" s="77">
        <v>3</v>
      </c>
      <c r="B27" s="42" t="s">
        <v>26</v>
      </c>
      <c r="C27" s="77" t="s">
        <v>14</v>
      </c>
      <c r="D27" s="77" t="s">
        <v>15</v>
      </c>
      <c r="E27" s="80">
        <v>45.9</v>
      </c>
      <c r="F27" s="80">
        <v>46</v>
      </c>
      <c r="G27" s="80">
        <v>34.5</v>
      </c>
      <c r="H27" s="6">
        <f t="shared" si="2"/>
        <v>-25</v>
      </c>
    </row>
    <row r="28" spans="1:68" ht="31.5" x14ac:dyDescent="0.2">
      <c r="A28" s="77">
        <v>4</v>
      </c>
      <c r="B28" s="42" t="s">
        <v>27</v>
      </c>
      <c r="C28" s="77" t="s">
        <v>14</v>
      </c>
      <c r="D28" s="77" t="s">
        <v>15</v>
      </c>
      <c r="E28" s="80">
        <v>13</v>
      </c>
      <c r="F28" s="80">
        <v>13.1</v>
      </c>
      <c r="G28" s="80">
        <v>7.2</v>
      </c>
      <c r="H28" s="6">
        <f t="shared" si="2"/>
        <v>-45.038167938931295</v>
      </c>
    </row>
    <row r="29" spans="1:68" ht="47.25" x14ac:dyDescent="0.2">
      <c r="A29" s="77">
        <v>5</v>
      </c>
      <c r="B29" s="42" t="s">
        <v>28</v>
      </c>
      <c r="C29" s="77" t="s">
        <v>14</v>
      </c>
      <c r="D29" s="77" t="s">
        <v>15</v>
      </c>
      <c r="E29" s="80">
        <v>2</v>
      </c>
      <c r="F29" s="80">
        <v>2.1</v>
      </c>
      <c r="G29" s="80">
        <v>1</v>
      </c>
      <c r="H29" s="6">
        <f t="shared" si="2"/>
        <v>-52.380952380952387</v>
      </c>
    </row>
    <row r="30" spans="1:68" ht="47.25" x14ac:dyDescent="0.2">
      <c r="A30" s="77">
        <v>6</v>
      </c>
      <c r="B30" s="42" t="s">
        <v>29</v>
      </c>
      <c r="C30" s="77" t="s">
        <v>14</v>
      </c>
      <c r="D30" s="77" t="s">
        <v>96</v>
      </c>
      <c r="E30" s="77">
        <v>8</v>
      </c>
      <c r="F30" s="77">
        <v>8</v>
      </c>
      <c r="G30" s="77">
        <v>17</v>
      </c>
      <c r="H30" s="6">
        <f t="shared" si="2"/>
        <v>112.5</v>
      </c>
    </row>
    <row r="31" spans="1:68" ht="47.25" x14ac:dyDescent="0.2">
      <c r="A31" s="77">
        <v>7</v>
      </c>
      <c r="B31" s="42" t="s">
        <v>135</v>
      </c>
      <c r="C31" s="77" t="s">
        <v>14</v>
      </c>
      <c r="D31" s="77" t="s">
        <v>15</v>
      </c>
      <c r="E31" s="6">
        <v>4</v>
      </c>
      <c r="F31" s="6">
        <v>5</v>
      </c>
      <c r="G31" s="77">
        <v>2.8</v>
      </c>
      <c r="H31" s="6">
        <f t="shared" si="2"/>
        <v>-44.000000000000007</v>
      </c>
    </row>
    <row r="32" spans="1:68" s="8" customFormat="1" x14ac:dyDescent="0.2">
      <c r="A32" s="58" t="s">
        <v>30</v>
      </c>
      <c r="B32" s="95" t="s">
        <v>162</v>
      </c>
      <c r="C32" s="95"/>
      <c r="D32" s="95"/>
      <c r="E32" s="95"/>
      <c r="F32" s="95"/>
      <c r="G32" s="95"/>
      <c r="H32" s="9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1:68" s="8" customFormat="1" x14ac:dyDescent="0.2">
      <c r="A33" s="61">
        <v>1</v>
      </c>
      <c r="B33" s="50" t="s">
        <v>110</v>
      </c>
      <c r="C33" s="61" t="s">
        <v>14</v>
      </c>
      <c r="D33" s="61" t="s">
        <v>15</v>
      </c>
      <c r="E33" s="61">
        <v>1</v>
      </c>
      <c r="F33" s="61">
        <v>2.6</v>
      </c>
      <c r="G33" s="61">
        <v>1.6</v>
      </c>
      <c r="H33" s="6">
        <f>G33*100/F33-100</f>
        <v>-38.461538461538467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s="8" customFormat="1" ht="47.25" x14ac:dyDescent="0.2">
      <c r="A34" s="14">
        <v>2</v>
      </c>
      <c r="B34" s="50" t="s">
        <v>31</v>
      </c>
      <c r="C34" s="61" t="s">
        <v>14</v>
      </c>
      <c r="D34" s="61" t="s">
        <v>15</v>
      </c>
      <c r="E34" s="61">
        <v>100</v>
      </c>
      <c r="F34" s="61">
        <v>100</v>
      </c>
      <c r="G34" s="61">
        <v>100</v>
      </c>
      <c r="H34" s="6">
        <f>G34*100/F34-100</f>
        <v>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1:68" s="8" customFormat="1" x14ac:dyDescent="0.2">
      <c r="A35" s="58" t="s">
        <v>82</v>
      </c>
      <c r="B35" s="95" t="s">
        <v>163</v>
      </c>
      <c r="C35" s="95"/>
      <c r="D35" s="95"/>
      <c r="E35" s="95"/>
      <c r="F35" s="95"/>
      <c r="G35" s="95"/>
      <c r="H35" s="9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1:68" s="4" customFormat="1" ht="78.75" x14ac:dyDescent="0.2">
      <c r="A36" s="81">
        <v>1</v>
      </c>
      <c r="B36" s="50" t="s">
        <v>136</v>
      </c>
      <c r="C36" s="81" t="s">
        <v>102</v>
      </c>
      <c r="D36" s="81" t="s">
        <v>15</v>
      </c>
      <c r="E36" s="7">
        <v>100</v>
      </c>
      <c r="F36" s="7">
        <v>100</v>
      </c>
      <c r="G36" s="7">
        <v>100</v>
      </c>
      <c r="H36" s="7">
        <f>G36/F36*100-100</f>
        <v>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</row>
    <row r="37" spans="1:68" s="4" customFormat="1" ht="47.25" x14ac:dyDescent="0.2">
      <c r="A37" s="81">
        <v>2</v>
      </c>
      <c r="B37" s="50" t="s">
        <v>104</v>
      </c>
      <c r="C37" s="81" t="s">
        <v>102</v>
      </c>
      <c r="D37" s="81" t="s">
        <v>32</v>
      </c>
      <c r="E37" s="7">
        <v>604.37</v>
      </c>
      <c r="F37" s="7">
        <v>610</v>
      </c>
      <c r="G37" s="7">
        <v>289.98</v>
      </c>
      <c r="H37" s="7">
        <f t="shared" ref="H37:H46" si="3">G37/F37*100-100</f>
        <v>-52.462295081967206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</row>
    <row r="38" spans="1:68" s="4" customFormat="1" ht="47.25" x14ac:dyDescent="0.2">
      <c r="A38" s="81">
        <v>3</v>
      </c>
      <c r="B38" s="50" t="s">
        <v>168</v>
      </c>
      <c r="C38" s="81" t="s">
        <v>102</v>
      </c>
      <c r="D38" s="81" t="s">
        <v>15</v>
      </c>
      <c r="E38" s="7">
        <v>104</v>
      </c>
      <c r="F38" s="7">
        <v>100</v>
      </c>
      <c r="G38" s="7">
        <v>102.9</v>
      </c>
      <c r="H38" s="7">
        <f t="shared" si="3"/>
        <v>2.9000000000000199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</row>
    <row r="39" spans="1:68" s="4" customFormat="1" ht="31.5" x14ac:dyDescent="0.2">
      <c r="A39" s="81">
        <v>4</v>
      </c>
      <c r="B39" s="50" t="s">
        <v>33</v>
      </c>
      <c r="C39" s="81" t="s">
        <v>103</v>
      </c>
      <c r="D39" s="81" t="s">
        <v>15</v>
      </c>
      <c r="E39" s="81">
        <v>0.71</v>
      </c>
      <c r="F39" s="81">
        <v>0.85</v>
      </c>
      <c r="G39" s="81">
        <v>0.72</v>
      </c>
      <c r="H39" s="7">
        <f>100-G39/F39*100</f>
        <v>15.294117647058826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</row>
    <row r="40" spans="1:68" s="4" customFormat="1" ht="47.25" x14ac:dyDescent="0.2">
      <c r="A40" s="81">
        <v>5</v>
      </c>
      <c r="B40" s="50" t="s">
        <v>105</v>
      </c>
      <c r="C40" s="81" t="s">
        <v>102</v>
      </c>
      <c r="D40" s="81" t="s">
        <v>15</v>
      </c>
      <c r="E40" s="7">
        <v>95.4</v>
      </c>
      <c r="F40" s="7">
        <v>85</v>
      </c>
      <c r="G40" s="7">
        <v>97</v>
      </c>
      <c r="H40" s="7">
        <f t="shared" si="3"/>
        <v>14.117647058823522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</row>
    <row r="41" spans="1:68" s="4" customFormat="1" ht="63" x14ac:dyDescent="0.2">
      <c r="A41" s="81">
        <v>6</v>
      </c>
      <c r="B41" s="50" t="s">
        <v>37</v>
      </c>
      <c r="C41" s="81" t="s">
        <v>102</v>
      </c>
      <c r="D41" s="81" t="s">
        <v>15</v>
      </c>
      <c r="E41" s="7">
        <v>61</v>
      </c>
      <c r="F41" s="7">
        <v>61</v>
      </c>
      <c r="G41" s="7">
        <v>61</v>
      </c>
      <c r="H41" s="7">
        <f t="shared" si="3"/>
        <v>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</row>
    <row r="42" spans="1:68" s="4" customFormat="1" ht="47.25" x14ac:dyDescent="0.2">
      <c r="A42" s="81">
        <v>7</v>
      </c>
      <c r="B42" s="50" t="s">
        <v>106</v>
      </c>
      <c r="C42" s="81" t="s">
        <v>102</v>
      </c>
      <c r="D42" s="81" t="s">
        <v>34</v>
      </c>
      <c r="E42" s="81">
        <v>2</v>
      </c>
      <c r="F42" s="81">
        <v>2</v>
      </c>
      <c r="G42" s="81">
        <v>0</v>
      </c>
      <c r="H42" s="7">
        <f t="shared" si="3"/>
        <v>-100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</row>
    <row r="43" spans="1:68" s="4" customFormat="1" ht="47.25" x14ac:dyDescent="0.2">
      <c r="A43" s="81">
        <v>8</v>
      </c>
      <c r="B43" s="50" t="s">
        <v>35</v>
      </c>
      <c r="C43" s="81" t="s">
        <v>102</v>
      </c>
      <c r="D43" s="81" t="s">
        <v>15</v>
      </c>
      <c r="E43" s="7">
        <v>63</v>
      </c>
      <c r="F43" s="7">
        <v>63</v>
      </c>
      <c r="G43" s="7">
        <v>63</v>
      </c>
      <c r="H43" s="7">
        <f t="shared" si="3"/>
        <v>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</row>
    <row r="44" spans="1:68" s="4" customFormat="1" ht="31.5" x14ac:dyDescent="0.2">
      <c r="A44" s="81">
        <v>9</v>
      </c>
      <c r="B44" s="50" t="s">
        <v>36</v>
      </c>
      <c r="C44" s="81" t="s">
        <v>102</v>
      </c>
      <c r="D44" s="81" t="s">
        <v>34</v>
      </c>
      <c r="E44" s="81">
        <v>19</v>
      </c>
      <c r="F44" s="81">
        <v>22</v>
      </c>
      <c r="G44" s="81">
        <v>12</v>
      </c>
      <c r="H44" s="7">
        <f t="shared" si="3"/>
        <v>-45.45454545454546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</row>
    <row r="45" spans="1:68" s="4" customFormat="1" ht="63" x14ac:dyDescent="0.2">
      <c r="A45" s="81">
        <v>10</v>
      </c>
      <c r="B45" s="50" t="s">
        <v>129</v>
      </c>
      <c r="C45" s="81" t="s">
        <v>102</v>
      </c>
      <c r="D45" s="81" t="s">
        <v>24</v>
      </c>
      <c r="E45" s="81">
        <v>10</v>
      </c>
      <c r="F45" s="81">
        <v>60</v>
      </c>
      <c r="G45" s="81">
        <v>29</v>
      </c>
      <c r="H45" s="7">
        <f t="shared" si="3"/>
        <v>-51.666666666666664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</row>
    <row r="46" spans="1:68" s="4" customFormat="1" ht="38.25" customHeight="1" x14ac:dyDescent="0.2">
      <c r="A46" s="81">
        <v>11</v>
      </c>
      <c r="B46" s="50" t="s">
        <v>107</v>
      </c>
      <c r="C46" s="81" t="s">
        <v>102</v>
      </c>
      <c r="D46" s="81" t="s">
        <v>15</v>
      </c>
      <c r="E46" s="7">
        <v>98.2</v>
      </c>
      <c r="F46" s="7">
        <v>95</v>
      </c>
      <c r="G46" s="7">
        <v>74.2</v>
      </c>
      <c r="H46" s="7">
        <f t="shared" si="3"/>
        <v>-21.89473684210526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7" spans="1:68" s="8" customFormat="1" x14ac:dyDescent="0.2">
      <c r="A47" s="58" t="s">
        <v>38</v>
      </c>
      <c r="B47" s="95" t="s">
        <v>131</v>
      </c>
      <c r="C47" s="95"/>
      <c r="D47" s="95"/>
      <c r="E47" s="95"/>
      <c r="F47" s="95"/>
      <c r="G47" s="95"/>
      <c r="H47" s="95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1:68" ht="31.5" x14ac:dyDescent="0.2">
      <c r="A48" s="61">
        <v>1</v>
      </c>
      <c r="B48" s="50" t="s">
        <v>112</v>
      </c>
      <c r="C48" s="61" t="s">
        <v>14</v>
      </c>
      <c r="D48" s="61" t="s">
        <v>15</v>
      </c>
      <c r="E48" s="61">
        <v>49.6</v>
      </c>
      <c r="F48" s="61">
        <v>52</v>
      </c>
      <c r="G48" s="61">
        <v>50.9</v>
      </c>
      <c r="H48" s="6">
        <f>G48/F48*100-100</f>
        <v>-2.1153846153846132</v>
      </c>
    </row>
    <row r="49" spans="1:68" x14ac:dyDescent="0.2">
      <c r="A49" s="61">
        <v>2</v>
      </c>
      <c r="B49" s="50" t="s">
        <v>39</v>
      </c>
      <c r="C49" s="61" t="s">
        <v>14</v>
      </c>
      <c r="D49" s="61" t="s">
        <v>15</v>
      </c>
      <c r="E49" s="61">
        <v>72.099999999999994</v>
      </c>
      <c r="F49" s="61">
        <v>73</v>
      </c>
      <c r="G49" s="61">
        <v>72</v>
      </c>
      <c r="H49" s="6">
        <f>G49/F49*100-100</f>
        <v>-1.3698630136986338</v>
      </c>
    </row>
    <row r="50" spans="1:68" ht="31.5" x14ac:dyDescent="0.2">
      <c r="A50" s="61">
        <v>3</v>
      </c>
      <c r="B50" s="50" t="s">
        <v>41</v>
      </c>
      <c r="C50" s="61" t="s">
        <v>14</v>
      </c>
      <c r="D50" s="61" t="s">
        <v>40</v>
      </c>
      <c r="E50" s="61">
        <v>95</v>
      </c>
      <c r="F50" s="61">
        <v>95</v>
      </c>
      <c r="G50" s="61">
        <v>50</v>
      </c>
      <c r="H50" s="6">
        <f>G50/F50*100-100</f>
        <v>-47.368421052631582</v>
      </c>
    </row>
    <row r="51" spans="1:68" s="8" customFormat="1" ht="45.75" customHeight="1" x14ac:dyDescent="0.2">
      <c r="A51" s="58" t="s">
        <v>42</v>
      </c>
      <c r="B51" s="95" t="s">
        <v>132</v>
      </c>
      <c r="C51" s="95"/>
      <c r="D51" s="95"/>
      <c r="E51" s="95"/>
      <c r="F51" s="95"/>
      <c r="G51" s="95"/>
      <c r="H51" s="95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1:68" ht="31.5" x14ac:dyDescent="0.2">
      <c r="A52" s="61">
        <v>1</v>
      </c>
      <c r="B52" s="50" t="s">
        <v>94</v>
      </c>
      <c r="C52" s="61" t="s">
        <v>14</v>
      </c>
      <c r="D52" s="61" t="s">
        <v>15</v>
      </c>
      <c r="E52" s="61">
        <v>25.3</v>
      </c>
      <c r="F52" s="61">
        <v>25</v>
      </c>
      <c r="G52" s="61">
        <v>14.3</v>
      </c>
      <c r="H52" s="6">
        <f>G52/F52*100-100</f>
        <v>-42.8</v>
      </c>
    </row>
    <row r="53" spans="1:68" ht="96.75" customHeight="1" x14ac:dyDescent="0.2">
      <c r="A53" s="61">
        <v>2</v>
      </c>
      <c r="B53" s="50" t="s">
        <v>169</v>
      </c>
      <c r="C53" s="61" t="s">
        <v>14</v>
      </c>
      <c r="D53" s="61" t="s">
        <v>15</v>
      </c>
      <c r="E53" s="61">
        <v>100</v>
      </c>
      <c r="F53" s="61">
        <v>100</v>
      </c>
      <c r="G53" s="61">
        <v>100</v>
      </c>
      <c r="H53" s="6">
        <f>G53/F53*100-100</f>
        <v>0</v>
      </c>
    </row>
    <row r="54" spans="1:68" ht="52.5" customHeight="1" x14ac:dyDescent="0.2">
      <c r="A54" s="61">
        <v>3</v>
      </c>
      <c r="B54" s="50" t="s">
        <v>43</v>
      </c>
      <c r="C54" s="61" t="s">
        <v>14</v>
      </c>
      <c r="D54" s="61" t="s">
        <v>15</v>
      </c>
      <c r="E54" s="61">
        <v>85</v>
      </c>
      <c r="F54" s="61">
        <v>85</v>
      </c>
      <c r="G54" s="61">
        <v>85</v>
      </c>
      <c r="H54" s="6">
        <f>G54/F54*100-100</f>
        <v>0</v>
      </c>
    </row>
    <row r="55" spans="1:68" ht="48" customHeight="1" x14ac:dyDescent="0.2">
      <c r="A55" s="61">
        <v>4</v>
      </c>
      <c r="B55" s="50" t="s">
        <v>114</v>
      </c>
      <c r="C55" s="61" t="s">
        <v>14</v>
      </c>
      <c r="D55" s="61" t="s">
        <v>15</v>
      </c>
      <c r="E55" s="61">
        <v>57.1</v>
      </c>
      <c r="F55" s="61">
        <v>50</v>
      </c>
      <c r="G55" s="6">
        <v>6.2</v>
      </c>
      <c r="H55" s="6">
        <f>G55/F55*100-100</f>
        <v>-87.6</v>
      </c>
    </row>
    <row r="56" spans="1:68" s="8" customFormat="1" ht="42.75" customHeight="1" x14ac:dyDescent="0.2">
      <c r="A56" s="58" t="s">
        <v>44</v>
      </c>
      <c r="B56" s="95" t="s">
        <v>170</v>
      </c>
      <c r="C56" s="95"/>
      <c r="D56" s="95"/>
      <c r="E56" s="95"/>
      <c r="F56" s="95"/>
      <c r="G56" s="95"/>
      <c r="H56" s="95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</row>
    <row r="57" spans="1:68" s="2" customFormat="1" ht="31.5" customHeight="1" x14ac:dyDescent="0.2">
      <c r="A57" s="60" t="s">
        <v>12</v>
      </c>
      <c r="B57" s="50" t="s">
        <v>95</v>
      </c>
      <c r="C57" s="61" t="s">
        <v>14</v>
      </c>
      <c r="D57" s="61" t="s">
        <v>19</v>
      </c>
      <c r="E57" s="61">
        <v>9314</v>
      </c>
      <c r="F57" s="61">
        <v>9470</v>
      </c>
      <c r="G57" s="61">
        <v>9344</v>
      </c>
      <c r="H57" s="6">
        <f>G57/F57*100-100</f>
        <v>-1.3305174234424442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s="2" customFormat="1" ht="26.25" customHeight="1" x14ac:dyDescent="0.2">
      <c r="A58" s="60" t="s">
        <v>16</v>
      </c>
      <c r="B58" s="50" t="s">
        <v>45</v>
      </c>
      <c r="C58" s="61" t="s">
        <v>14</v>
      </c>
      <c r="D58" s="61" t="s">
        <v>46</v>
      </c>
      <c r="E58" s="61">
        <v>714.6</v>
      </c>
      <c r="F58" s="61">
        <v>747.9</v>
      </c>
      <c r="G58" s="61">
        <v>730.4</v>
      </c>
      <c r="H58" s="6">
        <f>G58/F58*100-100</f>
        <v>-2.3398850113651548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s="2" customFormat="1" ht="31.5" x14ac:dyDescent="0.2">
      <c r="A59" s="60" t="s">
        <v>20</v>
      </c>
      <c r="B59" s="50" t="s">
        <v>47</v>
      </c>
      <c r="C59" s="61" t="s">
        <v>14</v>
      </c>
      <c r="D59" s="61" t="s">
        <v>15</v>
      </c>
      <c r="E59" s="61">
        <v>27.7</v>
      </c>
      <c r="F59" s="61">
        <v>28.5</v>
      </c>
      <c r="G59" s="61">
        <v>29.1</v>
      </c>
      <c r="H59" s="6">
        <f>G59/F59*100-100</f>
        <v>2.1052631578947398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s="8" customFormat="1" ht="42.75" customHeight="1" x14ac:dyDescent="0.2">
      <c r="A60" s="43" t="s">
        <v>48</v>
      </c>
      <c r="B60" s="95" t="s">
        <v>119</v>
      </c>
      <c r="C60" s="95"/>
      <c r="D60" s="95"/>
      <c r="E60" s="95"/>
      <c r="F60" s="95"/>
      <c r="G60" s="95"/>
      <c r="H60" s="95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</row>
    <row r="61" spans="1:68" ht="31.5" x14ac:dyDescent="0.2">
      <c r="A61" s="14">
        <v>1</v>
      </c>
      <c r="B61" s="16" t="s">
        <v>54</v>
      </c>
      <c r="C61" s="15" t="s">
        <v>49</v>
      </c>
      <c r="D61" s="15" t="s">
        <v>15</v>
      </c>
      <c r="E61" s="15">
        <v>16.7</v>
      </c>
      <c r="F61" s="64">
        <v>20</v>
      </c>
      <c r="G61" s="15">
        <v>23</v>
      </c>
      <c r="H61" s="17">
        <f>G61/F61*100-100</f>
        <v>14.999999999999986</v>
      </c>
    </row>
    <row r="62" spans="1:68" ht="47.25" x14ac:dyDescent="0.2">
      <c r="A62" s="14">
        <v>2</v>
      </c>
      <c r="B62" s="18" t="s">
        <v>140</v>
      </c>
      <c r="C62" s="15" t="s">
        <v>49</v>
      </c>
      <c r="D62" s="15" t="s">
        <v>15</v>
      </c>
      <c r="E62" s="15">
        <v>14.4</v>
      </c>
      <c r="F62" s="64">
        <v>17.2</v>
      </c>
      <c r="G62" s="15">
        <v>0</v>
      </c>
      <c r="H62" s="17">
        <f>G62/F62*100-100</f>
        <v>-100</v>
      </c>
    </row>
    <row r="63" spans="1:68" ht="63" x14ac:dyDescent="0.2">
      <c r="A63" s="14">
        <v>3</v>
      </c>
      <c r="B63" s="65" t="s">
        <v>141</v>
      </c>
      <c r="C63" s="15" t="s">
        <v>49</v>
      </c>
      <c r="D63" s="15" t="s">
        <v>15</v>
      </c>
      <c r="E63" s="15">
        <v>23</v>
      </c>
      <c r="F63" s="64">
        <v>25.7</v>
      </c>
      <c r="G63" s="15">
        <v>0</v>
      </c>
      <c r="H63" s="17">
        <f>G63/F63*100-100</f>
        <v>-100</v>
      </c>
    </row>
    <row r="64" spans="1:68" ht="63" x14ac:dyDescent="0.2">
      <c r="A64" s="14">
        <v>4</v>
      </c>
      <c r="B64" s="65" t="s">
        <v>118</v>
      </c>
      <c r="C64" s="15" t="s">
        <v>49</v>
      </c>
      <c r="D64" s="15" t="s">
        <v>15</v>
      </c>
      <c r="E64" s="15" t="s">
        <v>25</v>
      </c>
      <c r="F64" s="64">
        <v>87.5</v>
      </c>
      <c r="G64" s="15">
        <v>3.5</v>
      </c>
      <c r="H64" s="17">
        <f>G64/F64*100-100</f>
        <v>-96</v>
      </c>
    </row>
    <row r="65" spans="1:68" ht="31.5" x14ac:dyDescent="0.2">
      <c r="A65" s="14">
        <v>5</v>
      </c>
      <c r="B65" s="18" t="s">
        <v>51</v>
      </c>
      <c r="C65" s="15" t="s">
        <v>49</v>
      </c>
      <c r="D65" s="15" t="s">
        <v>15</v>
      </c>
      <c r="E65" s="15">
        <v>92.9</v>
      </c>
      <c r="F65" s="64">
        <v>96.7</v>
      </c>
      <c r="G65" s="15">
        <v>96.7</v>
      </c>
      <c r="H65" s="17">
        <v>0</v>
      </c>
    </row>
    <row r="66" spans="1:68" ht="31.5" x14ac:dyDescent="0.2">
      <c r="A66" s="14">
        <v>6</v>
      </c>
      <c r="B66" s="18" t="s">
        <v>52</v>
      </c>
      <c r="C66" s="15" t="s">
        <v>49</v>
      </c>
      <c r="D66" s="15" t="s">
        <v>15</v>
      </c>
      <c r="E66" s="15">
        <v>61.9</v>
      </c>
      <c r="F66" s="64">
        <v>62.5</v>
      </c>
      <c r="G66" s="15">
        <v>62.5</v>
      </c>
      <c r="H66" s="17">
        <f>G66/F66*100-100</f>
        <v>0</v>
      </c>
    </row>
    <row r="67" spans="1:68" ht="31.5" x14ac:dyDescent="0.2">
      <c r="A67" s="14">
        <v>7</v>
      </c>
      <c r="B67" s="18" t="s">
        <v>97</v>
      </c>
      <c r="C67" s="15" t="s">
        <v>98</v>
      </c>
      <c r="D67" s="15" t="s">
        <v>53</v>
      </c>
      <c r="E67" s="15">
        <v>11.7</v>
      </c>
      <c r="F67" s="64">
        <v>14.98</v>
      </c>
      <c r="G67" s="15">
        <v>0</v>
      </c>
      <c r="H67" s="17">
        <f>G67/F67*100-100</f>
        <v>-100</v>
      </c>
    </row>
    <row r="68" spans="1:68" ht="31.5" x14ac:dyDescent="0.2">
      <c r="A68" s="69">
        <v>8</v>
      </c>
      <c r="B68" s="18" t="s">
        <v>99</v>
      </c>
      <c r="C68" s="15" t="s">
        <v>98</v>
      </c>
      <c r="D68" s="15" t="s">
        <v>15</v>
      </c>
      <c r="E68" s="15">
        <v>106.6</v>
      </c>
      <c r="F68" s="64">
        <v>95</v>
      </c>
      <c r="G68" s="15">
        <v>45.6</v>
      </c>
      <c r="H68" s="17">
        <f t="shared" ref="H68" si="4">G68/F68*100-100</f>
        <v>-51.999999999999993</v>
      </c>
    </row>
    <row r="69" spans="1:68" s="8" customFormat="1" ht="38.25" customHeight="1" x14ac:dyDescent="0.2">
      <c r="A69" s="76" t="s">
        <v>56</v>
      </c>
      <c r="B69" s="95" t="s">
        <v>164</v>
      </c>
      <c r="C69" s="95"/>
      <c r="D69" s="95"/>
      <c r="E69" s="95"/>
      <c r="F69" s="95"/>
      <c r="G69" s="95"/>
      <c r="H69" s="95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</row>
    <row r="70" spans="1:68" s="8" customFormat="1" ht="31.5" x14ac:dyDescent="0.2">
      <c r="A70" s="49">
        <v>1</v>
      </c>
      <c r="B70" s="50" t="s">
        <v>89</v>
      </c>
      <c r="C70" s="49" t="s">
        <v>14</v>
      </c>
      <c r="D70" s="49" t="s">
        <v>15</v>
      </c>
      <c r="E70" s="23">
        <v>93</v>
      </c>
      <c r="F70" s="23">
        <v>93</v>
      </c>
      <c r="G70" s="33">
        <v>93</v>
      </c>
      <c r="H70" s="66">
        <f>G70/F70*100-100</f>
        <v>0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</row>
    <row r="71" spans="1:68" s="8" customFormat="1" ht="78.75" x14ac:dyDescent="0.2">
      <c r="A71" s="49">
        <v>2</v>
      </c>
      <c r="B71" s="50" t="s">
        <v>90</v>
      </c>
      <c r="C71" s="49" t="s">
        <v>14</v>
      </c>
      <c r="D71" s="49" t="s">
        <v>15</v>
      </c>
      <c r="E71" s="23">
        <v>82.88</v>
      </c>
      <c r="F71" s="23">
        <v>83.63</v>
      </c>
      <c r="G71" s="75">
        <v>83.54</v>
      </c>
      <c r="H71" s="66">
        <f>G71/F71*100-100</f>
        <v>-0.10761688389332846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</row>
    <row r="72" spans="1:68" s="8" customFormat="1" ht="31.5" x14ac:dyDescent="0.2">
      <c r="A72" s="49">
        <v>3</v>
      </c>
      <c r="B72" s="50" t="s">
        <v>57</v>
      </c>
      <c r="C72" s="49" t="s">
        <v>14</v>
      </c>
      <c r="D72" s="49" t="s">
        <v>15</v>
      </c>
      <c r="E72" s="23">
        <v>89</v>
      </c>
      <c r="F72" s="23">
        <v>89</v>
      </c>
      <c r="G72" s="33">
        <v>89</v>
      </c>
      <c r="H72" s="66">
        <f t="shared" ref="H72:H74" si="5">G72/F72*100-100</f>
        <v>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</row>
    <row r="73" spans="1:68" s="8" customFormat="1" ht="31.5" x14ac:dyDescent="0.2">
      <c r="A73" s="49">
        <v>4</v>
      </c>
      <c r="B73" s="50" t="s">
        <v>58</v>
      </c>
      <c r="C73" s="49" t="s">
        <v>14</v>
      </c>
      <c r="D73" s="49" t="s">
        <v>15</v>
      </c>
      <c r="E73" s="23">
        <v>73</v>
      </c>
      <c r="F73" s="23">
        <v>73</v>
      </c>
      <c r="G73" s="33">
        <v>73</v>
      </c>
      <c r="H73" s="66">
        <f t="shared" si="5"/>
        <v>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</row>
    <row r="74" spans="1:68" s="8" customFormat="1" ht="31.5" x14ac:dyDescent="0.2">
      <c r="A74" s="49">
        <v>5</v>
      </c>
      <c r="B74" s="50" t="s">
        <v>59</v>
      </c>
      <c r="C74" s="49" t="s">
        <v>14</v>
      </c>
      <c r="D74" s="49" t="s">
        <v>15</v>
      </c>
      <c r="E74" s="53">
        <v>93.4</v>
      </c>
      <c r="F74" s="23">
        <v>93.4</v>
      </c>
      <c r="G74" s="33">
        <v>93.4</v>
      </c>
      <c r="H74" s="66">
        <f t="shared" si="5"/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</row>
    <row r="75" spans="1:68" s="8" customFormat="1" x14ac:dyDescent="0.2">
      <c r="A75" s="43" t="s">
        <v>60</v>
      </c>
      <c r="B75" s="95" t="s">
        <v>165</v>
      </c>
      <c r="C75" s="95"/>
      <c r="D75" s="95"/>
      <c r="E75" s="95"/>
      <c r="F75" s="95"/>
      <c r="G75" s="95"/>
      <c r="H75" s="95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</row>
    <row r="76" spans="1:68" s="8" customFormat="1" ht="47.25" x14ac:dyDescent="0.2">
      <c r="A76" s="51" t="s">
        <v>12</v>
      </c>
      <c r="B76" s="50" t="s">
        <v>108</v>
      </c>
      <c r="C76" s="49" t="s">
        <v>14</v>
      </c>
      <c r="D76" s="49" t="s">
        <v>15</v>
      </c>
      <c r="E76" s="49">
        <v>89.03</v>
      </c>
      <c r="F76" s="49">
        <v>77</v>
      </c>
      <c r="G76" s="49">
        <v>84.82</v>
      </c>
      <c r="H76" s="6">
        <f>(G76/F76*100)-100</f>
        <v>10.155844155844136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</row>
    <row r="77" spans="1:68" s="8" customFormat="1" ht="69.75" customHeight="1" x14ac:dyDescent="0.2">
      <c r="A77" s="51" t="s">
        <v>16</v>
      </c>
      <c r="B77" s="50" t="s">
        <v>113</v>
      </c>
      <c r="C77" s="49" t="s">
        <v>14</v>
      </c>
      <c r="D77" s="49" t="s">
        <v>15</v>
      </c>
      <c r="E77" s="49">
        <v>98.59</v>
      </c>
      <c r="F77" s="49">
        <v>93</v>
      </c>
      <c r="G77" s="49">
        <v>98.07</v>
      </c>
      <c r="H77" s="6">
        <v>5.84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</row>
    <row r="78" spans="1:68" s="8" customFormat="1" x14ac:dyDescent="0.2">
      <c r="A78" s="43" t="s">
        <v>61</v>
      </c>
      <c r="B78" s="95" t="s">
        <v>133</v>
      </c>
      <c r="C78" s="95"/>
      <c r="D78" s="95"/>
      <c r="E78" s="95"/>
      <c r="F78" s="95"/>
      <c r="G78" s="95"/>
      <c r="H78" s="95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</row>
    <row r="79" spans="1:68" s="8" customFormat="1" ht="63" x14ac:dyDescent="0.2">
      <c r="A79" s="45">
        <v>1</v>
      </c>
      <c r="B79" s="37" t="s">
        <v>62</v>
      </c>
      <c r="C79" s="49" t="s">
        <v>14</v>
      </c>
      <c r="D79" s="45" t="s">
        <v>15</v>
      </c>
      <c r="E79" s="45">
        <v>84</v>
      </c>
      <c r="F79" s="45">
        <v>84</v>
      </c>
      <c r="G79" s="45">
        <v>84</v>
      </c>
      <c r="H79" s="46">
        <f t="shared" ref="H79:H84" si="6">ROUND(G79/F79*100,2)-100</f>
        <v>0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</row>
    <row r="80" spans="1:68" s="8" customFormat="1" ht="47.25" x14ac:dyDescent="0.2">
      <c r="A80" s="45">
        <v>2</v>
      </c>
      <c r="B80" s="38" t="s">
        <v>144</v>
      </c>
      <c r="C80" s="49" t="s">
        <v>14</v>
      </c>
      <c r="D80" s="47" t="s">
        <v>63</v>
      </c>
      <c r="E80" s="47">
        <v>17890.900000000001</v>
      </c>
      <c r="F80" s="47">
        <v>13500</v>
      </c>
      <c r="G80" s="47">
        <v>10161.700000000001</v>
      </c>
      <c r="H80" s="48">
        <f t="shared" si="6"/>
        <v>-24.730000000000004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</row>
    <row r="81" spans="1:68" s="8" customFormat="1" ht="47.25" x14ac:dyDescent="0.2">
      <c r="A81" s="45">
        <v>3</v>
      </c>
      <c r="B81" s="38" t="s">
        <v>145</v>
      </c>
      <c r="C81" s="49" t="s">
        <v>14</v>
      </c>
      <c r="D81" s="47" t="s">
        <v>63</v>
      </c>
      <c r="E81" s="47">
        <v>11346.7</v>
      </c>
      <c r="F81" s="73">
        <v>3000</v>
      </c>
      <c r="G81" s="47">
        <v>1541.9</v>
      </c>
      <c r="H81" s="48">
        <f t="shared" si="6"/>
        <v>-48.6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</row>
    <row r="82" spans="1:68" s="8" customFormat="1" ht="47.25" x14ac:dyDescent="0.2">
      <c r="A82" s="45">
        <v>4</v>
      </c>
      <c r="B82" s="38" t="s">
        <v>146</v>
      </c>
      <c r="C82" s="47" t="s">
        <v>14</v>
      </c>
      <c r="D82" s="47" t="s">
        <v>65</v>
      </c>
      <c r="E82" s="47">
        <v>273616</v>
      </c>
      <c r="F82" s="47">
        <v>241900</v>
      </c>
      <c r="G82" s="47">
        <v>148076</v>
      </c>
      <c r="H82" s="48">
        <f t="shared" si="6"/>
        <v>-38.79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</row>
    <row r="83" spans="1:68" s="8" customFormat="1" ht="47.25" x14ac:dyDescent="0.2">
      <c r="A83" s="45">
        <v>5</v>
      </c>
      <c r="B83" s="38" t="s">
        <v>147</v>
      </c>
      <c r="C83" s="47" t="s">
        <v>14</v>
      </c>
      <c r="D83" s="47" t="s">
        <v>65</v>
      </c>
      <c r="E83" s="55">
        <v>4351</v>
      </c>
      <c r="F83" s="55">
        <v>375300</v>
      </c>
      <c r="G83" s="55">
        <v>78007</v>
      </c>
      <c r="H83" s="56">
        <f t="shared" si="6"/>
        <v>-79.210000000000008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</row>
    <row r="84" spans="1:68" s="8" customFormat="1" ht="47.25" x14ac:dyDescent="0.2">
      <c r="A84" s="54">
        <v>6</v>
      </c>
      <c r="B84" s="57" t="s">
        <v>148</v>
      </c>
      <c r="C84" s="55" t="s">
        <v>14</v>
      </c>
      <c r="D84" s="55" t="s">
        <v>15</v>
      </c>
      <c r="E84" s="55">
        <v>96.29</v>
      </c>
      <c r="F84" s="55">
        <v>96.29</v>
      </c>
      <c r="G84" s="55">
        <v>96.29</v>
      </c>
      <c r="H84" s="56">
        <f t="shared" si="6"/>
        <v>0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</row>
    <row r="85" spans="1:68" s="8" customFormat="1" ht="46.5" customHeight="1" x14ac:dyDescent="0.2">
      <c r="A85" s="45">
        <v>7</v>
      </c>
      <c r="B85" s="38" t="s">
        <v>64</v>
      </c>
      <c r="C85" s="47" t="s">
        <v>14</v>
      </c>
      <c r="D85" s="47" t="s">
        <v>15</v>
      </c>
      <c r="E85" s="48">
        <v>90.5</v>
      </c>
      <c r="F85" s="47">
        <v>95</v>
      </c>
      <c r="G85" s="48">
        <v>0</v>
      </c>
      <c r="H85" s="48">
        <f>ROUND(G85/F85*100,2)-100</f>
        <v>-100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</row>
    <row r="86" spans="1:68" s="30" customFormat="1" ht="40.5" customHeight="1" x14ac:dyDescent="0.2">
      <c r="A86" s="43" t="s">
        <v>111</v>
      </c>
      <c r="B86" s="95" t="s">
        <v>166</v>
      </c>
      <c r="C86" s="95"/>
      <c r="D86" s="95"/>
      <c r="E86" s="95"/>
      <c r="F86" s="95"/>
      <c r="G86" s="95"/>
      <c r="H86" s="9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</row>
    <row r="87" spans="1:68" ht="31.5" x14ac:dyDescent="0.2">
      <c r="A87" s="61">
        <v>1</v>
      </c>
      <c r="B87" s="65" t="s">
        <v>109</v>
      </c>
      <c r="C87" s="15" t="s">
        <v>49</v>
      </c>
      <c r="D87" s="15" t="s">
        <v>15</v>
      </c>
      <c r="E87" s="61">
        <v>87.1</v>
      </c>
      <c r="F87" s="15">
        <v>90.3</v>
      </c>
      <c r="G87" s="15">
        <v>87.1</v>
      </c>
      <c r="H87" s="17">
        <f>G87/F87*100-100</f>
        <v>-3.5437430786268038</v>
      </c>
      <c r="BO87" s="1"/>
      <c r="BP87" s="1"/>
    </row>
    <row r="88" spans="1:68" ht="66.75" customHeight="1" x14ac:dyDescent="0.2">
      <c r="A88" s="61">
        <v>2</v>
      </c>
      <c r="B88" s="65" t="s">
        <v>149</v>
      </c>
      <c r="C88" s="15" t="s">
        <v>49</v>
      </c>
      <c r="D88" s="15" t="s">
        <v>15</v>
      </c>
      <c r="E88" s="15">
        <v>10</v>
      </c>
      <c r="F88" s="17">
        <v>15</v>
      </c>
      <c r="G88" s="17">
        <v>15</v>
      </c>
      <c r="H88" s="17">
        <f>G88/F88*100-100</f>
        <v>0</v>
      </c>
      <c r="BO88" s="1"/>
      <c r="BP88" s="1"/>
    </row>
    <row r="89" spans="1:68" ht="114" customHeight="1" x14ac:dyDescent="0.2">
      <c r="A89" s="61">
        <v>3</v>
      </c>
      <c r="B89" s="16" t="s">
        <v>120</v>
      </c>
      <c r="C89" s="15" t="s">
        <v>49</v>
      </c>
      <c r="D89" s="15" t="s">
        <v>15</v>
      </c>
      <c r="E89" s="15">
        <v>10</v>
      </c>
      <c r="F89" s="17">
        <v>15</v>
      </c>
      <c r="G89" s="17">
        <v>0</v>
      </c>
      <c r="H89" s="17">
        <f>G89/F89*100-100</f>
        <v>-100</v>
      </c>
      <c r="BO89" s="1"/>
      <c r="BP89" s="1"/>
    </row>
    <row r="90" spans="1:68" ht="67.5" customHeight="1" x14ac:dyDescent="0.2">
      <c r="A90" s="61">
        <v>4</v>
      </c>
      <c r="B90" s="70" t="s">
        <v>121</v>
      </c>
      <c r="C90" s="15" t="s">
        <v>49</v>
      </c>
      <c r="D90" s="15" t="s">
        <v>15</v>
      </c>
      <c r="E90" s="15" t="s">
        <v>25</v>
      </c>
      <c r="F90" s="17">
        <v>90</v>
      </c>
      <c r="G90" s="17">
        <v>0</v>
      </c>
      <c r="H90" s="17">
        <f>G90/F90*100-100</f>
        <v>-100</v>
      </c>
      <c r="BO90" s="1"/>
      <c r="BP90" s="1"/>
    </row>
    <row r="91" spans="1:68" x14ac:dyDescent="0.2">
      <c r="A91" s="43" t="s">
        <v>100</v>
      </c>
      <c r="B91" s="95" t="s">
        <v>134</v>
      </c>
      <c r="C91" s="95"/>
      <c r="D91" s="95"/>
      <c r="E91" s="95"/>
      <c r="F91" s="95"/>
      <c r="G91" s="95"/>
      <c r="H91" s="95"/>
    </row>
    <row r="92" spans="1:68" ht="31.5" x14ac:dyDescent="0.2">
      <c r="A92" s="61">
        <v>1</v>
      </c>
      <c r="B92" s="50" t="s">
        <v>55</v>
      </c>
      <c r="C92" s="61" t="s">
        <v>18</v>
      </c>
      <c r="D92" s="61" t="s">
        <v>50</v>
      </c>
      <c r="E92" s="15">
        <v>8.66</v>
      </c>
      <c r="F92" s="64">
        <v>10.7</v>
      </c>
      <c r="G92" s="15">
        <v>5.65</v>
      </c>
      <c r="H92" s="17">
        <f>G92/F92*100-100</f>
        <v>-47.196261682242977</v>
      </c>
    </row>
    <row r="93" spans="1:68" x14ac:dyDescent="0.2">
      <c r="A93" s="43" t="s">
        <v>115</v>
      </c>
      <c r="B93" s="95" t="s">
        <v>150</v>
      </c>
      <c r="C93" s="95"/>
      <c r="D93" s="95"/>
      <c r="E93" s="95"/>
      <c r="F93" s="95"/>
      <c r="G93" s="95"/>
      <c r="H93" s="95"/>
    </row>
    <row r="94" spans="1:68" x14ac:dyDescent="0.2">
      <c r="A94" s="61">
        <v>1</v>
      </c>
      <c r="B94" s="67" t="s">
        <v>151</v>
      </c>
      <c r="C94" s="15" t="s">
        <v>49</v>
      </c>
      <c r="D94" s="15" t="s">
        <v>116</v>
      </c>
      <c r="E94" s="15" t="s">
        <v>25</v>
      </c>
      <c r="F94" s="15">
        <v>4.8</v>
      </c>
      <c r="G94" s="15">
        <v>0</v>
      </c>
      <c r="H94" s="17">
        <f>G94/F94*100-100</f>
        <v>-100</v>
      </c>
    </row>
    <row r="95" spans="1:68" x14ac:dyDescent="0.2">
      <c r="A95" s="61">
        <v>2</v>
      </c>
      <c r="B95" s="68" t="s">
        <v>152</v>
      </c>
      <c r="C95" s="15" t="s">
        <v>49</v>
      </c>
      <c r="D95" s="15" t="s">
        <v>117</v>
      </c>
      <c r="E95" s="15" t="s">
        <v>25</v>
      </c>
      <c r="F95" s="17">
        <v>1.6</v>
      </c>
      <c r="G95" s="17">
        <v>0</v>
      </c>
      <c r="H95" s="17">
        <f>G95/F95*100-100</f>
        <v>-100</v>
      </c>
    </row>
    <row r="96" spans="1:68" ht="30" x14ac:dyDescent="0.2">
      <c r="A96" s="61">
        <v>3</v>
      </c>
      <c r="B96" s="68" t="s">
        <v>153</v>
      </c>
      <c r="C96" s="15" t="s">
        <v>49</v>
      </c>
      <c r="D96" s="15" t="s">
        <v>15</v>
      </c>
      <c r="E96" s="15" t="s">
        <v>25</v>
      </c>
      <c r="F96" s="17">
        <v>100</v>
      </c>
      <c r="G96" s="17">
        <v>52.19</v>
      </c>
      <c r="H96" s="17">
        <f>G96/F96*100-100</f>
        <v>-47.809999999999995</v>
      </c>
    </row>
    <row r="97" spans="1:8" ht="30" x14ac:dyDescent="0.2">
      <c r="A97" s="61">
        <v>4</v>
      </c>
      <c r="B97" s="68" t="s">
        <v>154</v>
      </c>
      <c r="C97" s="15" t="s">
        <v>49</v>
      </c>
      <c r="D97" s="15" t="s">
        <v>15</v>
      </c>
      <c r="E97" s="15" t="s">
        <v>25</v>
      </c>
      <c r="F97" s="17">
        <v>100</v>
      </c>
      <c r="G97" s="17">
        <v>51</v>
      </c>
      <c r="H97" s="17">
        <f>G97/F97*100-100</f>
        <v>-49</v>
      </c>
    </row>
  </sheetData>
  <mergeCells count="23">
    <mergeCell ref="B32:H32"/>
    <mergeCell ref="B24:H24"/>
    <mergeCell ref="B51:H51"/>
    <mergeCell ref="B60:H60"/>
    <mergeCell ref="B78:H78"/>
    <mergeCell ref="B69:H69"/>
    <mergeCell ref="B75:H75"/>
    <mergeCell ref="B15:H15"/>
    <mergeCell ref="A2:H2"/>
    <mergeCell ref="A4:A6"/>
    <mergeCell ref="B4:B6"/>
    <mergeCell ref="C4:C6"/>
    <mergeCell ref="D4:D6"/>
    <mergeCell ref="E4:H4"/>
    <mergeCell ref="E5:E6"/>
    <mergeCell ref="F5:H5"/>
    <mergeCell ref="B8:H8"/>
    <mergeCell ref="B91:H91"/>
    <mergeCell ref="B93:H93"/>
    <mergeCell ref="B35:H35"/>
    <mergeCell ref="B86:H86"/>
    <mergeCell ref="B56:H56"/>
    <mergeCell ref="B47:H47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  <rowBreaks count="2" manualBreakCount="2">
    <brk id="37" max="7" man="1"/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2:O93"/>
  <sheetViews>
    <sheetView tabSelected="1" zoomScale="70" zoomScaleNormal="70" zoomScaleSheetLayoutView="53" workbookViewId="0">
      <pane ySplit="5" topLeftCell="A51" activePane="bottomLeft" state="frozen"/>
      <selection activeCell="C400" sqref="C399:C400"/>
      <selection pane="bottomLeft" activeCell="H57" sqref="H57"/>
    </sheetView>
  </sheetViews>
  <sheetFormatPr defaultRowHeight="15.75" x14ac:dyDescent="0.2"/>
  <cols>
    <col min="1" max="1" width="8.5703125" style="28" customWidth="1"/>
    <col min="2" max="2" width="48.28515625" style="22" customWidth="1"/>
    <col min="3" max="3" width="27.140625" style="29" customWidth="1"/>
    <col min="4" max="4" width="15.28515625" style="34" customWidth="1"/>
    <col min="5" max="5" width="11.140625" style="41" customWidth="1"/>
    <col min="6" max="6" width="16" style="34" customWidth="1"/>
    <col min="7" max="7" width="11.85546875" style="41" customWidth="1"/>
    <col min="8" max="8" width="11.42578125" style="34" customWidth="1"/>
    <col min="9" max="9" width="12.140625" style="4" customWidth="1"/>
    <col min="10" max="10" width="11.28515625" style="4" bestFit="1" customWidth="1"/>
    <col min="11" max="16384" width="9.140625" style="4"/>
  </cols>
  <sheetData>
    <row r="2" spans="1:8" ht="45.75" customHeight="1" x14ac:dyDescent="0.2">
      <c r="A2" s="102" t="s">
        <v>158</v>
      </c>
      <c r="B2" s="102"/>
      <c r="C2" s="102"/>
      <c r="D2" s="102"/>
      <c r="E2" s="102"/>
      <c r="F2" s="102"/>
      <c r="G2" s="102"/>
      <c r="H2" s="102"/>
    </row>
    <row r="4" spans="1:8" ht="18" customHeight="1" x14ac:dyDescent="0.2">
      <c r="A4" s="103" t="s">
        <v>0</v>
      </c>
      <c r="B4" s="104" t="s">
        <v>101</v>
      </c>
      <c r="C4" s="105" t="s">
        <v>68</v>
      </c>
      <c r="D4" s="106" t="s">
        <v>69</v>
      </c>
      <c r="E4" s="106"/>
      <c r="F4" s="106" t="s">
        <v>70</v>
      </c>
      <c r="G4" s="106"/>
      <c r="H4" s="106" t="s">
        <v>71</v>
      </c>
    </row>
    <row r="5" spans="1:8" ht="31.5" x14ac:dyDescent="0.2">
      <c r="A5" s="103"/>
      <c r="B5" s="104"/>
      <c r="C5" s="105"/>
      <c r="D5" s="62" t="s">
        <v>72</v>
      </c>
      <c r="E5" s="40" t="s">
        <v>73</v>
      </c>
      <c r="F5" s="78" t="s">
        <v>72</v>
      </c>
      <c r="G5" s="40" t="s">
        <v>73</v>
      </c>
      <c r="H5" s="106"/>
    </row>
    <row r="6" spans="1:8" s="8" customFormat="1" x14ac:dyDescent="0.2">
      <c r="A6" s="36">
        <v>1</v>
      </c>
      <c r="B6" s="36">
        <v>2</v>
      </c>
      <c r="C6" s="36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</row>
    <row r="7" spans="1:8" s="22" customFormat="1" ht="24.75" customHeight="1" x14ac:dyDescent="0.2">
      <c r="A7" s="105" t="s">
        <v>1</v>
      </c>
      <c r="B7" s="104" t="s">
        <v>155</v>
      </c>
      <c r="C7" s="83" t="s">
        <v>74</v>
      </c>
      <c r="D7" s="88">
        <v>65128.7</v>
      </c>
      <c r="E7" s="88">
        <v>100</v>
      </c>
      <c r="F7" s="88">
        <v>25884.500000000004</v>
      </c>
      <c r="G7" s="88">
        <v>99.999999999999986</v>
      </c>
      <c r="H7" s="88">
        <v>-60.256384666053513</v>
      </c>
    </row>
    <row r="8" spans="1:8" s="22" customFormat="1" ht="31.5" x14ac:dyDescent="0.2">
      <c r="A8" s="105"/>
      <c r="B8" s="104"/>
      <c r="C8" s="83" t="s">
        <v>75</v>
      </c>
      <c r="D8" s="89">
        <v>59001</v>
      </c>
      <c r="E8" s="89">
        <v>90.591398262210049</v>
      </c>
      <c r="F8" s="89">
        <v>23865.600000000002</v>
      </c>
      <c r="G8" s="89">
        <v>92.200351561745435</v>
      </c>
      <c r="H8" s="89">
        <v>-59.550516092947575</v>
      </c>
    </row>
    <row r="9" spans="1:8" s="22" customFormat="1" x14ac:dyDescent="0.2">
      <c r="A9" s="105"/>
      <c r="B9" s="104"/>
      <c r="C9" s="83" t="s">
        <v>76</v>
      </c>
      <c r="D9" s="89">
        <v>0</v>
      </c>
      <c r="E9" s="89">
        <v>0</v>
      </c>
      <c r="F9" s="89">
        <v>0</v>
      </c>
      <c r="G9" s="89">
        <v>0</v>
      </c>
      <c r="H9" s="89" t="s">
        <v>25</v>
      </c>
    </row>
    <row r="10" spans="1:8" s="22" customFormat="1" x14ac:dyDescent="0.2">
      <c r="A10" s="105"/>
      <c r="B10" s="104"/>
      <c r="C10" s="83" t="s">
        <v>77</v>
      </c>
      <c r="D10" s="89">
        <v>4291.7</v>
      </c>
      <c r="E10" s="89">
        <v>6.5895680398963901</v>
      </c>
      <c r="F10" s="89">
        <v>1208.2</v>
      </c>
      <c r="G10" s="89">
        <v>4.6676582510768991</v>
      </c>
      <c r="H10" s="89">
        <v>-71.847985646713425</v>
      </c>
    </row>
    <row r="11" spans="1:8" s="22" customFormat="1" ht="20.25" customHeight="1" x14ac:dyDescent="0.2">
      <c r="A11" s="105"/>
      <c r="B11" s="104"/>
      <c r="C11" s="83" t="s">
        <v>78</v>
      </c>
      <c r="D11" s="89">
        <v>1836</v>
      </c>
      <c r="E11" s="89">
        <v>2.8190336978935555</v>
      </c>
      <c r="F11" s="89">
        <v>810.7</v>
      </c>
      <c r="G11" s="89">
        <v>3.1319901871776543</v>
      </c>
      <c r="H11" s="89">
        <v>-55.844226579520694</v>
      </c>
    </row>
    <row r="12" spans="1:8" s="5" customFormat="1" x14ac:dyDescent="0.2">
      <c r="A12" s="113" t="s">
        <v>173</v>
      </c>
      <c r="B12" s="114" t="s">
        <v>127</v>
      </c>
      <c r="C12" s="84" t="s">
        <v>74</v>
      </c>
      <c r="D12" s="88">
        <v>2510464.7999999998</v>
      </c>
      <c r="E12" s="90">
        <v>100.00000000000001</v>
      </c>
      <c r="F12" s="90">
        <v>1244695.7</v>
      </c>
      <c r="G12" s="90">
        <v>100</v>
      </c>
      <c r="H12" s="91">
        <v>-50.419711122816778</v>
      </c>
    </row>
    <row r="13" spans="1:8" s="5" customFormat="1" ht="31.5" x14ac:dyDescent="0.2">
      <c r="A13" s="113"/>
      <c r="B13" s="114"/>
      <c r="C13" s="84" t="s">
        <v>75</v>
      </c>
      <c r="D13" s="89">
        <v>952372.1</v>
      </c>
      <c r="E13" s="92">
        <v>37.936086576477791</v>
      </c>
      <c r="F13" s="92">
        <v>442906.4</v>
      </c>
      <c r="G13" s="92">
        <v>35.583508483238113</v>
      </c>
      <c r="H13" s="93">
        <v>-53.494395730408314</v>
      </c>
    </row>
    <row r="14" spans="1:8" s="5" customFormat="1" x14ac:dyDescent="0.2">
      <c r="A14" s="113"/>
      <c r="B14" s="114"/>
      <c r="C14" s="84" t="s">
        <v>76</v>
      </c>
      <c r="D14" s="89">
        <v>100438.79999999999</v>
      </c>
      <c r="E14" s="92">
        <v>4.00080495054143</v>
      </c>
      <c r="F14" s="92">
        <v>45988.3</v>
      </c>
      <c r="G14" s="92">
        <v>3.6947424177652421</v>
      </c>
      <c r="H14" s="93">
        <v>-54.212615045181735</v>
      </c>
    </row>
    <row r="15" spans="1:8" s="5" customFormat="1" x14ac:dyDescent="0.2">
      <c r="A15" s="113"/>
      <c r="B15" s="114"/>
      <c r="C15" s="84" t="s">
        <v>77</v>
      </c>
      <c r="D15" s="89">
        <v>1311280.8999999999</v>
      </c>
      <c r="E15" s="92">
        <v>52.232594537872032</v>
      </c>
      <c r="F15" s="92">
        <v>686445.2</v>
      </c>
      <c r="G15" s="92">
        <v>55.149640189164309</v>
      </c>
      <c r="H15" s="93">
        <v>-47.650789392265224</v>
      </c>
    </row>
    <row r="16" spans="1:8" s="5" customFormat="1" x14ac:dyDescent="0.2">
      <c r="A16" s="113"/>
      <c r="B16" s="114"/>
      <c r="C16" s="84" t="s">
        <v>78</v>
      </c>
      <c r="D16" s="89">
        <v>146373</v>
      </c>
      <c r="E16" s="92">
        <v>5.8305139351087494</v>
      </c>
      <c r="F16" s="92">
        <v>69355.799999999988</v>
      </c>
      <c r="G16" s="92">
        <v>5.5721089098323384</v>
      </c>
      <c r="H16" s="93">
        <v>-52.617081019040405</v>
      </c>
    </row>
    <row r="17" spans="1:15" ht="20.100000000000001" customHeight="1" x14ac:dyDescent="0.2">
      <c r="A17" s="105" t="s">
        <v>2</v>
      </c>
      <c r="B17" s="112" t="s">
        <v>126</v>
      </c>
      <c r="C17" s="84" t="s">
        <v>74</v>
      </c>
      <c r="D17" s="88">
        <v>20261</v>
      </c>
      <c r="E17" s="91">
        <v>100</v>
      </c>
      <c r="F17" s="88">
        <v>16401.400000000001</v>
      </c>
      <c r="G17" s="91">
        <v>100</v>
      </c>
      <c r="H17" s="88">
        <v>-19.049405261339516</v>
      </c>
    </row>
    <row r="18" spans="1:15" ht="33" customHeight="1" x14ac:dyDescent="0.2">
      <c r="A18" s="105"/>
      <c r="B18" s="112"/>
      <c r="C18" s="84" t="s">
        <v>75</v>
      </c>
      <c r="D18" s="94">
        <v>11577.1</v>
      </c>
      <c r="E18" s="93">
        <v>57.139825280094769</v>
      </c>
      <c r="F18" s="94">
        <v>7717.5999999999995</v>
      </c>
      <c r="G18" s="93">
        <v>47.054519736120085</v>
      </c>
      <c r="H18" s="89">
        <v>-33.337364279482784</v>
      </c>
    </row>
    <row r="19" spans="1:15" ht="20.100000000000001" customHeight="1" x14ac:dyDescent="0.2">
      <c r="A19" s="105"/>
      <c r="B19" s="112"/>
      <c r="C19" s="84" t="s">
        <v>76</v>
      </c>
      <c r="D19" s="94">
        <v>3149.8</v>
      </c>
      <c r="E19" s="93">
        <v>15.546123093628154</v>
      </c>
      <c r="F19" s="94">
        <v>3149.8</v>
      </c>
      <c r="G19" s="93">
        <v>19.204458156011071</v>
      </c>
      <c r="H19" s="89">
        <v>0</v>
      </c>
    </row>
    <row r="20" spans="1:15" ht="20.100000000000001" customHeight="1" x14ac:dyDescent="0.2">
      <c r="A20" s="105"/>
      <c r="B20" s="112"/>
      <c r="C20" s="84" t="s">
        <v>77</v>
      </c>
      <c r="D20" s="94">
        <v>5534.1</v>
      </c>
      <c r="E20" s="93">
        <v>27.314051626277084</v>
      </c>
      <c r="F20" s="94">
        <v>5534</v>
      </c>
      <c r="G20" s="93">
        <v>33.741022107868837</v>
      </c>
      <c r="H20" s="89">
        <v>-1.8069785511727332E-3</v>
      </c>
    </row>
    <row r="21" spans="1:15" ht="20.100000000000001" customHeight="1" x14ac:dyDescent="0.2">
      <c r="A21" s="105"/>
      <c r="B21" s="112"/>
      <c r="C21" s="84" t="s">
        <v>78</v>
      </c>
      <c r="D21" s="94">
        <v>0</v>
      </c>
      <c r="E21" s="93">
        <v>0</v>
      </c>
      <c r="F21" s="94">
        <v>0</v>
      </c>
      <c r="G21" s="93">
        <v>0</v>
      </c>
      <c r="H21" s="89" t="s">
        <v>25</v>
      </c>
    </row>
    <row r="22" spans="1:15" x14ac:dyDescent="0.2">
      <c r="A22" s="105" t="s">
        <v>30</v>
      </c>
      <c r="B22" s="111" t="s">
        <v>128</v>
      </c>
      <c r="C22" s="85" t="s">
        <v>74</v>
      </c>
      <c r="D22" s="88">
        <v>511747.4</v>
      </c>
      <c r="E22" s="88">
        <v>100</v>
      </c>
      <c r="F22" s="88">
        <v>304957.40000000002</v>
      </c>
      <c r="G22" s="88">
        <v>100</v>
      </c>
      <c r="H22" s="88">
        <v>-40.408607840508814</v>
      </c>
    </row>
    <row r="23" spans="1:15" ht="30.75" customHeight="1" x14ac:dyDescent="0.2">
      <c r="A23" s="105"/>
      <c r="B23" s="111"/>
      <c r="C23" s="85" t="s">
        <v>75</v>
      </c>
      <c r="D23" s="89">
        <v>442931</v>
      </c>
      <c r="E23" s="89">
        <v>86.552662504978045</v>
      </c>
      <c r="F23" s="89">
        <v>277671.2</v>
      </c>
      <c r="G23" s="89">
        <v>91.052455195381384</v>
      </c>
      <c r="H23" s="89">
        <v>-37.310506602608527</v>
      </c>
    </row>
    <row r="24" spans="1:15" x14ac:dyDescent="0.2">
      <c r="A24" s="105"/>
      <c r="B24" s="111"/>
      <c r="C24" s="85" t="s">
        <v>76</v>
      </c>
      <c r="D24" s="89">
        <v>35743.199999999997</v>
      </c>
      <c r="E24" s="89">
        <v>6.9845396381105207</v>
      </c>
      <c r="F24" s="89">
        <v>10551</v>
      </c>
      <c r="G24" s="89">
        <v>3.4598275037759372</v>
      </c>
      <c r="H24" s="89">
        <v>-70.481098502652259</v>
      </c>
    </row>
    <row r="25" spans="1:15" x14ac:dyDescent="0.2">
      <c r="A25" s="105"/>
      <c r="B25" s="111"/>
      <c r="C25" s="85" t="s">
        <v>77</v>
      </c>
      <c r="D25" s="89">
        <v>17765.2</v>
      </c>
      <c r="E25" s="89">
        <v>3.4714783113700234</v>
      </c>
      <c r="F25" s="89">
        <v>13272.699999999999</v>
      </c>
      <c r="G25" s="89">
        <v>4.3523128148390562</v>
      </c>
      <c r="H25" s="89">
        <v>-25.288203904262275</v>
      </c>
    </row>
    <row r="26" spans="1:15" x14ac:dyDescent="0.2">
      <c r="A26" s="105"/>
      <c r="B26" s="111"/>
      <c r="C26" s="85" t="s">
        <v>78</v>
      </c>
      <c r="D26" s="89">
        <v>15308</v>
      </c>
      <c r="E26" s="89">
        <v>2.9913195455414132</v>
      </c>
      <c r="F26" s="89">
        <v>3462.5</v>
      </c>
      <c r="G26" s="89">
        <v>1.1354044860036188</v>
      </c>
      <c r="H26" s="89">
        <v>-77.381107917428793</v>
      </c>
    </row>
    <row r="27" spans="1:15" ht="20.100000000000001" customHeight="1" x14ac:dyDescent="0.2">
      <c r="A27" s="107" t="s">
        <v>82</v>
      </c>
      <c r="B27" s="109" t="s">
        <v>172</v>
      </c>
      <c r="C27" s="85" t="s">
        <v>74</v>
      </c>
      <c r="D27" s="88">
        <v>871375.79999999993</v>
      </c>
      <c r="E27" s="88">
        <v>100</v>
      </c>
      <c r="F27" s="88">
        <v>424615.27000000008</v>
      </c>
      <c r="G27" s="88">
        <v>99.999999999999986</v>
      </c>
      <c r="H27" s="88">
        <v>-51.270706622791209</v>
      </c>
      <c r="K27" s="12"/>
      <c r="L27" s="20"/>
      <c r="M27" s="12"/>
      <c r="N27" s="12"/>
    </row>
    <row r="28" spans="1:15" ht="33.75" customHeight="1" x14ac:dyDescent="0.2">
      <c r="A28" s="107"/>
      <c r="B28" s="109"/>
      <c r="C28" s="86" t="s">
        <v>75</v>
      </c>
      <c r="D28" s="89">
        <v>30130</v>
      </c>
      <c r="E28" s="89">
        <v>3.4577503758998129</v>
      </c>
      <c r="F28" s="89">
        <v>14567.64</v>
      </c>
      <c r="G28" s="89">
        <v>3.4307857086722287</v>
      </c>
      <c r="H28" s="89">
        <v>-51.650713574510455</v>
      </c>
      <c r="K28" s="12"/>
      <c r="L28" s="20"/>
      <c r="M28" s="12"/>
      <c r="N28" s="12"/>
    </row>
    <row r="29" spans="1:15" ht="33.75" customHeight="1" x14ac:dyDescent="0.2">
      <c r="A29" s="107"/>
      <c r="B29" s="109"/>
      <c r="C29" s="86" t="s">
        <v>76</v>
      </c>
      <c r="D29" s="89">
        <v>306750.09999999998</v>
      </c>
      <c r="E29" s="89">
        <v>35.202962946641392</v>
      </c>
      <c r="F29" s="89">
        <v>177557.88</v>
      </c>
      <c r="G29" s="89">
        <v>41.81617867864243</v>
      </c>
      <c r="H29" s="89">
        <v>-42.116439407843707</v>
      </c>
      <c r="K29" s="12"/>
      <c r="L29" s="20"/>
      <c r="M29" s="12"/>
      <c r="N29" s="12"/>
    </row>
    <row r="30" spans="1:15" ht="20.100000000000001" customHeight="1" x14ac:dyDescent="0.2">
      <c r="A30" s="107"/>
      <c r="B30" s="109"/>
      <c r="C30" s="86" t="s">
        <v>77</v>
      </c>
      <c r="D30" s="89">
        <v>526785.69999999995</v>
      </c>
      <c r="E30" s="89">
        <v>60.454478997465841</v>
      </c>
      <c r="F30" s="89">
        <v>228540.66</v>
      </c>
      <c r="G30" s="89">
        <v>53.822996050047834</v>
      </c>
      <c r="H30" s="89">
        <v>-56.616009128569736</v>
      </c>
      <c r="K30" s="12"/>
      <c r="L30" s="20"/>
      <c r="M30" s="12"/>
      <c r="N30" s="12"/>
      <c r="O30" s="12"/>
    </row>
    <row r="31" spans="1:15" ht="20.100000000000001" customHeight="1" x14ac:dyDescent="0.2">
      <c r="A31" s="108"/>
      <c r="B31" s="110"/>
      <c r="C31" s="86" t="s">
        <v>78</v>
      </c>
      <c r="D31" s="89">
        <v>7710</v>
      </c>
      <c r="E31" s="89">
        <v>0.88480767999294918</v>
      </c>
      <c r="F31" s="89">
        <v>3949.09</v>
      </c>
      <c r="G31" s="89">
        <v>0.93003956263749044</v>
      </c>
      <c r="H31" s="89">
        <v>-48.779636835278865</v>
      </c>
      <c r="K31" s="12"/>
      <c r="L31" s="20"/>
      <c r="M31" s="20"/>
      <c r="N31" s="12"/>
      <c r="O31" s="12"/>
    </row>
    <row r="32" spans="1:15" x14ac:dyDescent="0.2">
      <c r="A32" s="105" t="s">
        <v>38</v>
      </c>
      <c r="B32" s="104" t="s">
        <v>137</v>
      </c>
      <c r="C32" s="85" t="s">
        <v>74</v>
      </c>
      <c r="D32" s="88">
        <v>336962</v>
      </c>
      <c r="E32" s="88">
        <v>99.999999999999986</v>
      </c>
      <c r="F32" s="88">
        <v>118559.49999999999</v>
      </c>
      <c r="G32" s="88">
        <v>100</v>
      </c>
      <c r="H32" s="88">
        <v>-64.815172037203013</v>
      </c>
    </row>
    <row r="33" spans="1:8" ht="31.5" x14ac:dyDescent="0.2">
      <c r="A33" s="105"/>
      <c r="B33" s="104"/>
      <c r="C33" s="85" t="s">
        <v>75</v>
      </c>
      <c r="D33" s="89">
        <v>317319</v>
      </c>
      <c r="E33" s="89">
        <v>94.170559291552152</v>
      </c>
      <c r="F33" s="89">
        <v>110223.79999999999</v>
      </c>
      <c r="G33" s="89">
        <v>92.969184249258802</v>
      </c>
      <c r="H33" s="89">
        <v>-65.264040287533987</v>
      </c>
    </row>
    <row r="34" spans="1:8" x14ac:dyDescent="0.2">
      <c r="A34" s="105"/>
      <c r="B34" s="104"/>
      <c r="C34" s="85" t="s">
        <v>76</v>
      </c>
      <c r="D34" s="89">
        <v>0</v>
      </c>
      <c r="E34" s="92">
        <v>0</v>
      </c>
      <c r="F34" s="92">
        <v>0</v>
      </c>
      <c r="G34" s="92">
        <v>0</v>
      </c>
      <c r="H34" s="89" t="s">
        <v>25</v>
      </c>
    </row>
    <row r="35" spans="1:8" x14ac:dyDescent="0.2">
      <c r="A35" s="105"/>
      <c r="B35" s="104"/>
      <c r="C35" s="85" t="s">
        <v>77</v>
      </c>
      <c r="D35" s="89">
        <v>2193</v>
      </c>
      <c r="E35" s="92">
        <v>0.65081522545568937</v>
      </c>
      <c r="F35" s="92">
        <v>1098</v>
      </c>
      <c r="G35" s="92">
        <v>0.92611726601411115</v>
      </c>
      <c r="H35" s="89">
        <v>-49.931600547195622</v>
      </c>
    </row>
    <row r="36" spans="1:8" x14ac:dyDescent="0.2">
      <c r="A36" s="105"/>
      <c r="B36" s="104"/>
      <c r="C36" s="85" t="s">
        <v>78</v>
      </c>
      <c r="D36" s="89">
        <v>17450</v>
      </c>
      <c r="E36" s="89">
        <v>5.1786254829921479</v>
      </c>
      <c r="F36" s="89">
        <v>7237.7</v>
      </c>
      <c r="G36" s="89">
        <v>6.1046984847270789</v>
      </c>
      <c r="H36" s="89">
        <v>-58.523209169054439</v>
      </c>
    </row>
    <row r="37" spans="1:8" ht="24.75" customHeight="1" x14ac:dyDescent="0.2">
      <c r="A37" s="105" t="s">
        <v>42</v>
      </c>
      <c r="B37" s="104" t="s">
        <v>138</v>
      </c>
      <c r="C37" s="85" t="s">
        <v>74</v>
      </c>
      <c r="D37" s="88">
        <v>28041</v>
      </c>
      <c r="E37" s="88">
        <v>100</v>
      </c>
      <c r="F37" s="88">
        <v>13032.3</v>
      </c>
      <c r="G37" s="88">
        <v>100</v>
      </c>
      <c r="H37" s="88">
        <v>-53.524125387824974</v>
      </c>
    </row>
    <row r="38" spans="1:8" ht="33.75" customHeight="1" x14ac:dyDescent="0.2">
      <c r="A38" s="105"/>
      <c r="B38" s="104"/>
      <c r="C38" s="85" t="s">
        <v>75</v>
      </c>
      <c r="D38" s="89">
        <v>23043</v>
      </c>
      <c r="E38" s="89">
        <v>82.176099283192471</v>
      </c>
      <c r="F38" s="89">
        <v>11325.8</v>
      </c>
      <c r="G38" s="89">
        <v>86.905611442339421</v>
      </c>
      <c r="H38" s="89">
        <v>-50.849281777546331</v>
      </c>
    </row>
    <row r="39" spans="1:8" x14ac:dyDescent="0.2">
      <c r="A39" s="105"/>
      <c r="B39" s="104"/>
      <c r="C39" s="85" t="s">
        <v>76</v>
      </c>
      <c r="D39" s="89">
        <v>0</v>
      </c>
      <c r="E39" s="89">
        <v>0</v>
      </c>
      <c r="F39" s="89">
        <v>0</v>
      </c>
      <c r="G39" s="89">
        <v>0</v>
      </c>
      <c r="H39" s="89" t="s">
        <v>25</v>
      </c>
    </row>
    <row r="40" spans="1:8" ht="21" customHeight="1" x14ac:dyDescent="0.2">
      <c r="A40" s="105"/>
      <c r="B40" s="104"/>
      <c r="C40" s="85" t="s">
        <v>77</v>
      </c>
      <c r="D40" s="89">
        <v>0</v>
      </c>
      <c r="E40" s="89">
        <v>0</v>
      </c>
      <c r="F40" s="89">
        <v>0</v>
      </c>
      <c r="G40" s="89">
        <v>0</v>
      </c>
      <c r="H40" s="89" t="s">
        <v>25</v>
      </c>
    </row>
    <row r="41" spans="1:8" ht="20.25" customHeight="1" x14ac:dyDescent="0.2">
      <c r="A41" s="105"/>
      <c r="B41" s="104"/>
      <c r="C41" s="85" t="s">
        <v>78</v>
      </c>
      <c r="D41" s="89">
        <v>4998</v>
      </c>
      <c r="E41" s="89">
        <v>17.823900716807533</v>
      </c>
      <c r="F41" s="89">
        <v>1706.5</v>
      </c>
      <c r="G41" s="89">
        <v>13.094388557660583</v>
      </c>
      <c r="H41" s="89">
        <v>-65.856342537014797</v>
      </c>
    </row>
    <row r="42" spans="1:8" s="24" customFormat="1" ht="24" customHeight="1" x14ac:dyDescent="0.2">
      <c r="A42" s="105" t="s">
        <v>44</v>
      </c>
      <c r="B42" s="104" t="s">
        <v>139</v>
      </c>
      <c r="C42" s="85" t="s">
        <v>79</v>
      </c>
      <c r="D42" s="88">
        <v>1099</v>
      </c>
      <c r="E42" s="88">
        <v>100</v>
      </c>
      <c r="F42" s="88">
        <v>47.89</v>
      </c>
      <c r="G42" s="88">
        <v>100</v>
      </c>
      <c r="H42" s="88">
        <v>-95.64</v>
      </c>
    </row>
    <row r="43" spans="1:8" s="24" customFormat="1" ht="33" customHeight="1" x14ac:dyDescent="0.2">
      <c r="A43" s="105"/>
      <c r="B43" s="104"/>
      <c r="C43" s="85" t="s">
        <v>75</v>
      </c>
      <c r="D43" s="89">
        <v>1099</v>
      </c>
      <c r="E43" s="89">
        <v>100</v>
      </c>
      <c r="F43" s="89">
        <v>47.89</v>
      </c>
      <c r="G43" s="89">
        <v>100</v>
      </c>
      <c r="H43" s="89">
        <v>-95.64</v>
      </c>
    </row>
    <row r="44" spans="1:8" s="24" customFormat="1" ht="18.75" customHeight="1" x14ac:dyDescent="0.2">
      <c r="A44" s="105"/>
      <c r="B44" s="104"/>
      <c r="C44" s="85" t="s">
        <v>80</v>
      </c>
      <c r="D44" s="89">
        <v>0</v>
      </c>
      <c r="E44" s="89">
        <v>0</v>
      </c>
      <c r="F44" s="89">
        <v>0</v>
      </c>
      <c r="G44" s="89">
        <v>0</v>
      </c>
      <c r="H44" s="89" t="s">
        <v>25</v>
      </c>
    </row>
    <row r="45" spans="1:8" s="24" customFormat="1" ht="21" customHeight="1" x14ac:dyDescent="0.2">
      <c r="A45" s="105"/>
      <c r="B45" s="104"/>
      <c r="C45" s="85" t="s">
        <v>77</v>
      </c>
      <c r="D45" s="89">
        <v>0</v>
      </c>
      <c r="E45" s="89">
        <v>0</v>
      </c>
      <c r="F45" s="89">
        <v>0</v>
      </c>
      <c r="G45" s="89">
        <v>0</v>
      </c>
      <c r="H45" s="89" t="s">
        <v>25</v>
      </c>
    </row>
    <row r="46" spans="1:8" s="24" customFormat="1" ht="24.75" customHeight="1" x14ac:dyDescent="0.2">
      <c r="A46" s="105"/>
      <c r="B46" s="104"/>
      <c r="C46" s="85" t="s">
        <v>78</v>
      </c>
      <c r="D46" s="89">
        <v>0</v>
      </c>
      <c r="E46" s="89">
        <v>0</v>
      </c>
      <c r="F46" s="89">
        <v>0</v>
      </c>
      <c r="G46" s="89">
        <v>0</v>
      </c>
      <c r="H46" s="89" t="s">
        <v>25</v>
      </c>
    </row>
    <row r="47" spans="1:8" x14ac:dyDescent="0.2">
      <c r="A47" s="105" t="s">
        <v>48</v>
      </c>
      <c r="B47" s="104" t="s">
        <v>122</v>
      </c>
      <c r="C47" s="85" t="s">
        <v>74</v>
      </c>
      <c r="D47" s="88">
        <v>393499.8</v>
      </c>
      <c r="E47" s="90">
        <v>100.00000000000001</v>
      </c>
      <c r="F47" s="88">
        <v>179206.19999999998</v>
      </c>
      <c r="G47" s="90">
        <v>100</v>
      </c>
      <c r="H47" s="90">
        <v>-54.458375836531559</v>
      </c>
    </row>
    <row r="48" spans="1:8" ht="31.5" x14ac:dyDescent="0.2">
      <c r="A48" s="105"/>
      <c r="B48" s="104"/>
      <c r="C48" s="85" t="s">
        <v>75</v>
      </c>
      <c r="D48" s="89">
        <v>292693.5</v>
      </c>
      <c r="E48" s="92">
        <v>74.38212166816858</v>
      </c>
      <c r="F48" s="89">
        <v>110450.79999999999</v>
      </c>
      <c r="G48" s="92">
        <v>61.633358667278252</v>
      </c>
      <c r="H48" s="92">
        <v>-62.264006546096859</v>
      </c>
    </row>
    <row r="49" spans="1:10" x14ac:dyDescent="0.2">
      <c r="A49" s="105"/>
      <c r="B49" s="104"/>
      <c r="C49" s="85" t="s">
        <v>76</v>
      </c>
      <c r="D49" s="89">
        <v>0</v>
      </c>
      <c r="E49" s="92">
        <v>0</v>
      </c>
      <c r="F49" s="89">
        <v>395</v>
      </c>
      <c r="G49" s="92">
        <v>0.22041648112621107</v>
      </c>
      <c r="H49" s="92" t="s">
        <v>25</v>
      </c>
    </row>
    <row r="50" spans="1:10" ht="16.5" customHeight="1" x14ac:dyDescent="0.2">
      <c r="A50" s="105"/>
      <c r="B50" s="104"/>
      <c r="C50" s="85" t="s">
        <v>77</v>
      </c>
      <c r="D50" s="89">
        <v>122.5</v>
      </c>
      <c r="E50" s="92">
        <v>3.1130892569703975E-2</v>
      </c>
      <c r="F50" s="89">
        <v>42.2</v>
      </c>
      <c r="G50" s="92">
        <v>2.3548292413990146E-2</v>
      </c>
      <c r="H50" s="92">
        <v>-65.551020408163254</v>
      </c>
    </row>
    <row r="51" spans="1:10" ht="16.5" customHeight="1" x14ac:dyDescent="0.2">
      <c r="A51" s="105"/>
      <c r="B51" s="104"/>
      <c r="C51" s="85" t="s">
        <v>78</v>
      </c>
      <c r="D51" s="89">
        <v>100683.8</v>
      </c>
      <c r="E51" s="92">
        <v>25.586747439261725</v>
      </c>
      <c r="F51" s="89">
        <v>68318.2</v>
      </c>
      <c r="G51" s="92">
        <v>38.122676559181549</v>
      </c>
      <c r="H51" s="92">
        <v>-32.145787107757158</v>
      </c>
    </row>
    <row r="52" spans="1:10" s="25" customFormat="1" ht="21.75" customHeight="1" x14ac:dyDescent="0.2">
      <c r="A52" s="97" t="s">
        <v>56</v>
      </c>
      <c r="B52" s="123" t="s">
        <v>142</v>
      </c>
      <c r="C52" s="87" t="s">
        <v>74</v>
      </c>
      <c r="D52" s="88">
        <v>367024</v>
      </c>
      <c r="E52" s="88">
        <v>97.2753825362919</v>
      </c>
      <c r="F52" s="88">
        <v>236202.29699999999</v>
      </c>
      <c r="G52" s="88">
        <v>100</v>
      </c>
      <c r="H52" s="88">
        <v>-35.643909662583368</v>
      </c>
    </row>
    <row r="53" spans="1:10" s="25" customFormat="1" ht="34.5" customHeight="1" x14ac:dyDescent="0.2">
      <c r="A53" s="97"/>
      <c r="B53" s="123"/>
      <c r="C53" s="87" t="s">
        <v>75</v>
      </c>
      <c r="D53" s="89">
        <v>175732</v>
      </c>
      <c r="E53" s="89">
        <v>47.880247613235099</v>
      </c>
      <c r="F53" s="89">
        <v>54910.296999999999</v>
      </c>
      <c r="G53" s="89">
        <v>23.247147761649416</v>
      </c>
      <c r="H53" s="89">
        <v>-68.753387544670289</v>
      </c>
      <c r="J53" s="74"/>
    </row>
    <row r="54" spans="1:10" s="25" customFormat="1" ht="22.5" customHeight="1" x14ac:dyDescent="0.2">
      <c r="A54" s="97"/>
      <c r="B54" s="123"/>
      <c r="C54" s="87" t="s">
        <v>76</v>
      </c>
      <c r="D54" s="89">
        <v>0</v>
      </c>
      <c r="E54" s="89">
        <v>0</v>
      </c>
      <c r="F54" s="89">
        <v>0</v>
      </c>
      <c r="G54" s="89">
        <v>0</v>
      </c>
      <c r="H54" s="89" t="s">
        <v>25</v>
      </c>
    </row>
    <row r="55" spans="1:10" s="25" customFormat="1" ht="22.5" customHeight="1" x14ac:dyDescent="0.2">
      <c r="A55" s="97"/>
      <c r="B55" s="123"/>
      <c r="C55" s="87" t="s">
        <v>77</v>
      </c>
      <c r="D55" s="89">
        <v>181292</v>
      </c>
      <c r="E55" s="89">
        <v>49.395134923056801</v>
      </c>
      <c r="F55" s="89">
        <v>181292</v>
      </c>
      <c r="G55" s="89">
        <v>76.752852238350584</v>
      </c>
      <c r="H55" s="89">
        <v>0</v>
      </c>
    </row>
    <row r="56" spans="1:10" s="25" customFormat="1" ht="22.5" customHeight="1" x14ac:dyDescent="0.2">
      <c r="A56" s="97"/>
      <c r="B56" s="123"/>
      <c r="C56" s="87" t="s">
        <v>78</v>
      </c>
      <c r="D56" s="89">
        <v>10000</v>
      </c>
      <c r="E56" s="89">
        <v>0</v>
      </c>
      <c r="F56" s="89">
        <v>0</v>
      </c>
      <c r="G56" s="89">
        <v>0</v>
      </c>
      <c r="H56" s="89">
        <v>-100</v>
      </c>
    </row>
    <row r="57" spans="1:10" ht="21" customHeight="1" x14ac:dyDescent="0.2">
      <c r="A57" s="122" t="s">
        <v>60</v>
      </c>
      <c r="B57" s="111" t="s">
        <v>130</v>
      </c>
      <c r="C57" s="86" t="s">
        <v>81</v>
      </c>
      <c r="D57" s="88">
        <v>13801</v>
      </c>
      <c r="E57" s="88">
        <v>100</v>
      </c>
      <c r="F57" s="88">
        <v>3405.5610000000001</v>
      </c>
      <c r="G57" s="88">
        <v>100</v>
      </c>
      <c r="H57" s="88">
        <v>-75.323809868850077</v>
      </c>
    </row>
    <row r="58" spans="1:10" ht="31.5" x14ac:dyDescent="0.2">
      <c r="A58" s="122"/>
      <c r="B58" s="104"/>
      <c r="C58" s="86" t="s">
        <v>75</v>
      </c>
      <c r="D58" s="89">
        <v>13801</v>
      </c>
      <c r="E58" s="89">
        <v>100</v>
      </c>
      <c r="F58" s="89">
        <v>3405.5610000000001</v>
      </c>
      <c r="G58" s="89">
        <v>100</v>
      </c>
      <c r="H58" s="89">
        <v>-75.323809868850077</v>
      </c>
    </row>
    <row r="59" spans="1:10" ht="18.75" customHeight="1" x14ac:dyDescent="0.2">
      <c r="A59" s="122"/>
      <c r="B59" s="104"/>
      <c r="C59" s="86" t="s">
        <v>76</v>
      </c>
      <c r="D59" s="89">
        <v>0</v>
      </c>
      <c r="E59" s="89">
        <v>0</v>
      </c>
      <c r="F59" s="89">
        <v>0</v>
      </c>
      <c r="G59" s="89">
        <v>0</v>
      </c>
      <c r="H59" s="92" t="s">
        <v>25</v>
      </c>
    </row>
    <row r="60" spans="1:10" ht="18.75" customHeight="1" x14ac:dyDescent="0.2">
      <c r="A60" s="122"/>
      <c r="B60" s="104"/>
      <c r="C60" s="86" t="s">
        <v>77</v>
      </c>
      <c r="D60" s="89">
        <v>0</v>
      </c>
      <c r="E60" s="89">
        <v>0</v>
      </c>
      <c r="F60" s="89">
        <v>0</v>
      </c>
      <c r="G60" s="89">
        <v>0</v>
      </c>
      <c r="H60" s="92" t="s">
        <v>25</v>
      </c>
    </row>
    <row r="61" spans="1:10" ht="18.75" customHeight="1" x14ac:dyDescent="0.2">
      <c r="A61" s="122"/>
      <c r="B61" s="104"/>
      <c r="C61" s="86" t="s">
        <v>78</v>
      </c>
      <c r="D61" s="89">
        <v>0</v>
      </c>
      <c r="E61" s="89">
        <v>0</v>
      </c>
      <c r="F61" s="89">
        <v>0</v>
      </c>
      <c r="G61" s="89">
        <v>0</v>
      </c>
      <c r="H61" s="92" t="s">
        <v>25</v>
      </c>
    </row>
    <row r="62" spans="1:10" x14ac:dyDescent="0.2">
      <c r="A62" s="105" t="s">
        <v>61</v>
      </c>
      <c r="B62" s="104" t="s">
        <v>143</v>
      </c>
      <c r="C62" s="85" t="s">
        <v>74</v>
      </c>
      <c r="D62" s="88">
        <v>369820.4</v>
      </c>
      <c r="E62" s="88">
        <v>100</v>
      </c>
      <c r="F62" s="88">
        <v>79816.799999999988</v>
      </c>
      <c r="G62" s="88">
        <v>100</v>
      </c>
      <c r="H62" s="88">
        <v>-78.417415588756057</v>
      </c>
    </row>
    <row r="63" spans="1:10" ht="31.5" x14ac:dyDescent="0.2">
      <c r="A63" s="105"/>
      <c r="B63" s="104"/>
      <c r="C63" s="85" t="s">
        <v>75</v>
      </c>
      <c r="D63" s="89">
        <v>359199.4</v>
      </c>
      <c r="E63" s="89">
        <v>97.128065406883991</v>
      </c>
      <c r="F63" s="89">
        <v>79506.799999999988</v>
      </c>
      <c r="G63" s="89">
        <v>99.611610588247089</v>
      </c>
      <c r="H63" s="89">
        <v>-77.865553227538811</v>
      </c>
    </row>
    <row r="64" spans="1:10" x14ac:dyDescent="0.2">
      <c r="A64" s="105"/>
      <c r="B64" s="104"/>
      <c r="C64" s="85" t="s">
        <v>76</v>
      </c>
      <c r="D64" s="89">
        <v>0</v>
      </c>
      <c r="E64" s="89">
        <v>0</v>
      </c>
      <c r="F64" s="89">
        <v>0</v>
      </c>
      <c r="G64" s="89">
        <v>0</v>
      </c>
      <c r="H64" s="89" t="s">
        <v>25</v>
      </c>
    </row>
    <row r="65" spans="1:8" x14ac:dyDescent="0.2">
      <c r="A65" s="105"/>
      <c r="B65" s="104"/>
      <c r="C65" s="85" t="s">
        <v>77</v>
      </c>
      <c r="D65" s="89">
        <v>10621</v>
      </c>
      <c r="E65" s="89">
        <v>2.8719345931160096</v>
      </c>
      <c r="F65" s="89">
        <v>310</v>
      </c>
      <c r="G65" s="89">
        <v>0.38838941175291425</v>
      </c>
      <c r="H65" s="89">
        <v>-97.081254119197808</v>
      </c>
    </row>
    <row r="66" spans="1:8" x14ac:dyDescent="0.2">
      <c r="A66" s="105"/>
      <c r="B66" s="104"/>
      <c r="C66" s="85" t="s">
        <v>78</v>
      </c>
      <c r="D66" s="89">
        <v>0</v>
      </c>
      <c r="E66" s="89">
        <v>0</v>
      </c>
      <c r="F66" s="89">
        <v>0</v>
      </c>
      <c r="G66" s="89">
        <v>0</v>
      </c>
      <c r="H66" s="89" t="s">
        <v>25</v>
      </c>
    </row>
    <row r="67" spans="1:8" s="25" customFormat="1" hidden="1" x14ac:dyDescent="0.2">
      <c r="A67" s="103" t="s">
        <v>66</v>
      </c>
      <c r="B67" s="121" t="s">
        <v>67</v>
      </c>
      <c r="C67" s="9" t="s">
        <v>74</v>
      </c>
      <c r="D67" s="89">
        <v>28324</v>
      </c>
      <c r="E67" s="89">
        <v>0</v>
      </c>
      <c r="F67" s="89">
        <v>12725.7</v>
      </c>
      <c r="G67" s="89">
        <v>0</v>
      </c>
      <c r="H67" s="89">
        <v>-55.070964553029228</v>
      </c>
    </row>
    <row r="68" spans="1:8" s="25" customFormat="1" ht="31.5" hidden="1" x14ac:dyDescent="0.2">
      <c r="A68" s="103"/>
      <c r="B68" s="121"/>
      <c r="C68" s="9" t="s">
        <v>75</v>
      </c>
      <c r="D68" s="89">
        <v>28324</v>
      </c>
      <c r="E68" s="89">
        <v>0</v>
      </c>
      <c r="F68" s="89">
        <v>12725.7</v>
      </c>
      <c r="G68" s="89">
        <v>0</v>
      </c>
      <c r="H68" s="89" t="s">
        <v>25</v>
      </c>
    </row>
    <row r="69" spans="1:8" s="25" customFormat="1" hidden="1" x14ac:dyDescent="0.2">
      <c r="A69" s="103"/>
      <c r="B69" s="121"/>
      <c r="C69" s="9" t="s">
        <v>76</v>
      </c>
      <c r="D69" s="89"/>
      <c r="E69" s="89">
        <v>0</v>
      </c>
      <c r="F69" s="89"/>
      <c r="G69" s="89">
        <v>0</v>
      </c>
      <c r="H69" s="89" t="e">
        <v>#DIV/0!</v>
      </c>
    </row>
    <row r="70" spans="1:8" s="25" customFormat="1" hidden="1" x14ac:dyDescent="0.2">
      <c r="A70" s="103"/>
      <c r="B70" s="121"/>
      <c r="C70" s="9" t="s">
        <v>77</v>
      </c>
      <c r="D70" s="89"/>
      <c r="E70" s="89">
        <v>0</v>
      </c>
      <c r="F70" s="89"/>
      <c r="G70" s="89">
        <v>0</v>
      </c>
      <c r="H70" s="89" t="e">
        <v>#DIV/0!</v>
      </c>
    </row>
    <row r="71" spans="1:8" s="25" customFormat="1" hidden="1" x14ac:dyDescent="0.2">
      <c r="A71" s="103"/>
      <c r="B71" s="121"/>
      <c r="C71" s="9" t="s">
        <v>78</v>
      </c>
      <c r="D71" s="89">
        <v>0</v>
      </c>
      <c r="E71" s="89">
        <v>0</v>
      </c>
      <c r="F71" s="89">
        <v>0</v>
      </c>
      <c r="G71" s="89">
        <v>0</v>
      </c>
      <c r="H71" s="89" t="e">
        <v>#DIV/0!</v>
      </c>
    </row>
    <row r="72" spans="1:8" s="25" customFormat="1" ht="15.75" customHeight="1" x14ac:dyDescent="0.2">
      <c r="A72" s="115" t="s">
        <v>111</v>
      </c>
      <c r="B72" s="118" t="s">
        <v>124</v>
      </c>
      <c r="C72" s="85" t="s">
        <v>74</v>
      </c>
      <c r="D72" s="88">
        <v>54720.399999999994</v>
      </c>
      <c r="E72" s="88">
        <v>100.00000000000001</v>
      </c>
      <c r="F72" s="88">
        <v>3675.7999999999997</v>
      </c>
      <c r="G72" s="88">
        <v>100.00000000000001</v>
      </c>
      <c r="H72" s="88">
        <v>-93.282578343725561</v>
      </c>
    </row>
    <row r="73" spans="1:8" s="25" customFormat="1" ht="31.5" x14ac:dyDescent="0.2">
      <c r="A73" s="116"/>
      <c r="B73" s="119"/>
      <c r="C73" s="85" t="s">
        <v>75</v>
      </c>
      <c r="D73" s="89">
        <v>11171</v>
      </c>
      <c r="E73" s="89">
        <v>20.41468995109685</v>
      </c>
      <c r="F73" s="89">
        <v>2224</v>
      </c>
      <c r="G73" s="89">
        <v>60.503835899668104</v>
      </c>
      <c r="H73" s="89">
        <v>-80.091307850684814</v>
      </c>
    </row>
    <row r="74" spans="1:8" s="25" customFormat="1" ht="21.75" customHeight="1" x14ac:dyDescent="0.2">
      <c r="A74" s="116"/>
      <c r="B74" s="119"/>
      <c r="C74" s="85" t="s">
        <v>76</v>
      </c>
      <c r="D74" s="89">
        <v>7000.6</v>
      </c>
      <c r="E74" s="89">
        <v>12.793400633036311</v>
      </c>
      <c r="F74" s="89">
        <v>1393.7</v>
      </c>
      <c r="G74" s="89">
        <v>37.915555797377451</v>
      </c>
      <c r="H74" s="89">
        <v>-80.091706425163551</v>
      </c>
    </row>
    <row r="75" spans="1:8" s="25" customFormat="1" ht="22.5" customHeight="1" x14ac:dyDescent="0.2">
      <c r="A75" s="116"/>
      <c r="B75" s="119"/>
      <c r="C75" s="85" t="s">
        <v>77</v>
      </c>
      <c r="D75" s="89">
        <v>291.60000000000002</v>
      </c>
      <c r="E75" s="89">
        <v>0.53289084144121768</v>
      </c>
      <c r="F75" s="89">
        <v>58.1</v>
      </c>
      <c r="G75" s="89">
        <v>1.5806083029544591</v>
      </c>
      <c r="H75" s="89">
        <v>-80.075445816186559</v>
      </c>
    </row>
    <row r="76" spans="1:8" s="25" customFormat="1" x14ac:dyDescent="0.2">
      <c r="A76" s="117"/>
      <c r="B76" s="120"/>
      <c r="C76" s="85" t="s">
        <v>78</v>
      </c>
      <c r="D76" s="89">
        <v>36257.199999999997</v>
      </c>
      <c r="E76" s="89">
        <v>66.259018574425639</v>
      </c>
      <c r="F76" s="89">
        <v>0</v>
      </c>
      <c r="G76" s="89">
        <v>0</v>
      </c>
      <c r="H76" s="89">
        <v>-100</v>
      </c>
    </row>
    <row r="77" spans="1:8" s="25" customFormat="1" x14ac:dyDescent="0.2">
      <c r="A77" s="115" t="s">
        <v>100</v>
      </c>
      <c r="B77" s="118" t="s">
        <v>123</v>
      </c>
      <c r="C77" s="85" t="s">
        <v>74</v>
      </c>
      <c r="D77" s="88">
        <v>4482</v>
      </c>
      <c r="E77" s="88">
        <v>100</v>
      </c>
      <c r="F77" s="88">
        <v>1282.9000000000001</v>
      </c>
      <c r="G77" s="88">
        <v>100</v>
      </c>
      <c r="H77" s="88">
        <v>-71.376617581436861</v>
      </c>
    </row>
    <row r="78" spans="1:8" s="25" customFormat="1" ht="31.5" x14ac:dyDescent="0.2">
      <c r="A78" s="116"/>
      <c r="B78" s="119"/>
      <c r="C78" s="85" t="s">
        <v>75</v>
      </c>
      <c r="D78" s="89">
        <v>4482</v>
      </c>
      <c r="E78" s="89">
        <v>100</v>
      </c>
      <c r="F78" s="89">
        <v>1282.9000000000001</v>
      </c>
      <c r="G78" s="89">
        <v>100</v>
      </c>
      <c r="H78" s="89">
        <v>-71.376617581436861</v>
      </c>
    </row>
    <row r="79" spans="1:8" s="25" customFormat="1" x14ac:dyDescent="0.2">
      <c r="A79" s="116"/>
      <c r="B79" s="119"/>
      <c r="C79" s="85" t="s">
        <v>76</v>
      </c>
      <c r="D79" s="89">
        <v>0</v>
      </c>
      <c r="E79" s="89">
        <v>0</v>
      </c>
      <c r="F79" s="89">
        <v>0</v>
      </c>
      <c r="G79" s="89">
        <v>0</v>
      </c>
      <c r="H79" s="89" t="s">
        <v>25</v>
      </c>
    </row>
    <row r="80" spans="1:8" s="25" customFormat="1" x14ac:dyDescent="0.2">
      <c r="A80" s="116"/>
      <c r="B80" s="119"/>
      <c r="C80" s="85" t="s">
        <v>77</v>
      </c>
      <c r="D80" s="89">
        <v>0</v>
      </c>
      <c r="E80" s="89">
        <v>0</v>
      </c>
      <c r="F80" s="89">
        <v>0</v>
      </c>
      <c r="G80" s="89">
        <v>0</v>
      </c>
      <c r="H80" s="89" t="s">
        <v>25</v>
      </c>
    </row>
    <row r="81" spans="1:8" s="25" customFormat="1" x14ac:dyDescent="0.2">
      <c r="A81" s="117"/>
      <c r="B81" s="120"/>
      <c r="C81" s="85" t="s">
        <v>78</v>
      </c>
      <c r="D81" s="89">
        <v>0</v>
      </c>
      <c r="E81" s="89">
        <v>0</v>
      </c>
      <c r="F81" s="89">
        <v>0</v>
      </c>
      <c r="G81" s="89">
        <v>0</v>
      </c>
      <c r="H81" s="89" t="s">
        <v>25</v>
      </c>
    </row>
    <row r="82" spans="1:8" s="25" customFormat="1" x14ac:dyDescent="0.2">
      <c r="A82" s="115" t="s">
        <v>115</v>
      </c>
      <c r="B82" s="118" t="s">
        <v>156</v>
      </c>
      <c r="C82" s="85" t="s">
        <v>74</v>
      </c>
      <c r="D82" s="88">
        <v>75</v>
      </c>
      <c r="E82" s="88">
        <v>100</v>
      </c>
      <c r="F82" s="88">
        <v>0</v>
      </c>
      <c r="G82" s="88">
        <v>0</v>
      </c>
      <c r="H82" s="88">
        <v>-100</v>
      </c>
    </row>
    <row r="83" spans="1:8" s="25" customFormat="1" ht="31.5" x14ac:dyDescent="0.2">
      <c r="A83" s="116"/>
      <c r="B83" s="119"/>
      <c r="C83" s="85" t="s">
        <v>75</v>
      </c>
      <c r="D83" s="89">
        <v>75</v>
      </c>
      <c r="E83" s="89">
        <v>100</v>
      </c>
      <c r="F83" s="89">
        <v>0</v>
      </c>
      <c r="G83" s="89">
        <v>0</v>
      </c>
      <c r="H83" s="89">
        <v>-100</v>
      </c>
    </row>
    <row r="84" spans="1:8" s="25" customFormat="1" x14ac:dyDescent="0.2">
      <c r="A84" s="116"/>
      <c r="B84" s="119"/>
      <c r="C84" s="85" t="s">
        <v>76</v>
      </c>
      <c r="D84" s="89">
        <v>0</v>
      </c>
      <c r="E84" s="89">
        <v>0</v>
      </c>
      <c r="F84" s="89">
        <v>0</v>
      </c>
      <c r="G84" s="89">
        <v>0</v>
      </c>
      <c r="H84" s="89" t="s">
        <v>25</v>
      </c>
    </row>
    <row r="85" spans="1:8" s="25" customFormat="1" x14ac:dyDescent="0.2">
      <c r="A85" s="116"/>
      <c r="B85" s="119"/>
      <c r="C85" s="85" t="s">
        <v>77</v>
      </c>
      <c r="D85" s="89">
        <v>0</v>
      </c>
      <c r="E85" s="89">
        <v>0</v>
      </c>
      <c r="F85" s="89">
        <v>0</v>
      </c>
      <c r="G85" s="89">
        <v>0</v>
      </c>
      <c r="H85" s="89" t="s">
        <v>25</v>
      </c>
    </row>
    <row r="86" spans="1:8" s="25" customFormat="1" x14ac:dyDescent="0.2">
      <c r="A86" s="117"/>
      <c r="B86" s="120"/>
      <c r="C86" s="85" t="s">
        <v>78</v>
      </c>
      <c r="D86" s="89">
        <v>0</v>
      </c>
      <c r="E86" s="89">
        <v>0</v>
      </c>
      <c r="F86" s="89">
        <v>0</v>
      </c>
      <c r="G86" s="89">
        <v>0</v>
      </c>
      <c r="H86" s="89" t="s">
        <v>25</v>
      </c>
    </row>
    <row r="87" spans="1:8" s="32" customFormat="1" x14ac:dyDescent="0.2">
      <c r="A87" s="115" t="s">
        <v>174</v>
      </c>
      <c r="B87" s="104" t="s">
        <v>171</v>
      </c>
      <c r="C87" s="85" t="s">
        <v>74</v>
      </c>
      <c r="D87" s="88">
        <v>5548502.2999999998</v>
      </c>
      <c r="E87" s="88">
        <v>100.00000000000001</v>
      </c>
      <c r="F87" s="88">
        <f>SUM(F88:F91)</f>
        <v>2651783.5179999997</v>
      </c>
      <c r="G87" s="88">
        <f>SUM(G88:G91)</f>
        <v>100</v>
      </c>
      <c r="H87" s="88">
        <f>F87/D87*100-100</f>
        <v>-52.207219631142628</v>
      </c>
    </row>
    <row r="88" spans="1:8" s="32" customFormat="1" ht="34.5" customHeight="1" x14ac:dyDescent="0.2">
      <c r="A88" s="116"/>
      <c r="B88" s="104"/>
      <c r="C88" s="85" t="s">
        <v>75</v>
      </c>
      <c r="D88" s="88">
        <v>2694626.1</v>
      </c>
      <c r="E88" s="88">
        <v>48.564927151602703</v>
      </c>
      <c r="F88" s="88">
        <f>F8+F18+F13+F23+F33+F43++F48+F53+F58+F63+F38+F28+F13319+F73+F78+F83</f>
        <v>1140106.2879999999</v>
      </c>
      <c r="G88" s="88">
        <f>F88/F87*100</f>
        <v>42.993942765730701</v>
      </c>
      <c r="H88" s="88">
        <f t="shared" ref="H88:H91" si="0">F88/D88*100-100</f>
        <v>-57.689629444322534</v>
      </c>
    </row>
    <row r="89" spans="1:8" s="32" customFormat="1" x14ac:dyDescent="0.2">
      <c r="A89" s="116"/>
      <c r="B89" s="104"/>
      <c r="C89" s="85" t="s">
        <v>76</v>
      </c>
      <c r="D89" s="88">
        <v>453082.49999999994</v>
      </c>
      <c r="E89" s="88">
        <v>8.1658522516968208</v>
      </c>
      <c r="F89" s="88">
        <f>F9+F19+F14+F24+F34+F44++F49+F54+F59+F64+F39+F29+F13320+F74+F79</f>
        <v>239035.68000000002</v>
      </c>
      <c r="G89" s="88">
        <f>F89/F87*100</f>
        <v>9.0141475869901697</v>
      </c>
      <c r="H89" s="88">
        <f t="shared" si="0"/>
        <v>-47.242349903163316</v>
      </c>
    </row>
    <row r="90" spans="1:8" s="32" customFormat="1" x14ac:dyDescent="0.2">
      <c r="A90" s="116"/>
      <c r="B90" s="104"/>
      <c r="C90" s="85" t="s">
        <v>77</v>
      </c>
      <c r="D90" s="88">
        <v>2060177.7</v>
      </c>
      <c r="E90" s="88">
        <v>37.130338758262752</v>
      </c>
      <c r="F90" s="88">
        <f>F10+F20+F15+F25+F35+F45++F50+F55+F60+F65+F40+F30+F13321+F75+F80</f>
        <v>1117801.0599999998</v>
      </c>
      <c r="G90" s="88">
        <f>F90/F87*100</f>
        <v>42.152802157962576</v>
      </c>
      <c r="H90" s="88">
        <f t="shared" si="0"/>
        <v>-45.74249298980375</v>
      </c>
    </row>
    <row r="91" spans="1:8" s="32" customFormat="1" x14ac:dyDescent="0.2">
      <c r="A91" s="117"/>
      <c r="B91" s="104"/>
      <c r="C91" s="85" t="s">
        <v>78</v>
      </c>
      <c r="D91" s="88">
        <v>340616</v>
      </c>
      <c r="E91" s="88">
        <v>6.1388818384377348</v>
      </c>
      <c r="F91" s="88">
        <f>F11+F21+F16+F26+F36+F46++F51+F56+F61+F66+F41+F31+F13322+F76+F81</f>
        <v>154840.48999999996</v>
      </c>
      <c r="G91" s="88">
        <f>F91/F87*100</f>
        <v>5.8391074893165538</v>
      </c>
      <c r="H91" s="88">
        <f t="shared" si="0"/>
        <v>-54.541040350423948</v>
      </c>
    </row>
    <row r="92" spans="1:8" x14ac:dyDescent="0.2">
      <c r="A92" s="26"/>
      <c r="B92" s="52"/>
      <c r="C92" s="27"/>
      <c r="E92" s="82"/>
      <c r="G92" s="82"/>
      <c r="H92" s="35"/>
    </row>
    <row r="93" spans="1:8" x14ac:dyDescent="0.2">
      <c r="A93" s="26"/>
      <c r="B93" s="52"/>
      <c r="C93" s="27"/>
      <c r="E93" s="82"/>
      <c r="G93" s="82"/>
      <c r="H93" s="35"/>
    </row>
  </sheetData>
  <mergeCells count="41">
    <mergeCell ref="A47:A51"/>
    <mergeCell ref="A72:A76"/>
    <mergeCell ref="B72:B76"/>
    <mergeCell ref="B62:B66"/>
    <mergeCell ref="A67:A71"/>
    <mergeCell ref="B67:B71"/>
    <mergeCell ref="B47:B51"/>
    <mergeCell ref="A62:A66"/>
    <mergeCell ref="A57:A61"/>
    <mergeCell ref="B57:B61"/>
    <mergeCell ref="A52:A56"/>
    <mergeCell ref="B52:B56"/>
    <mergeCell ref="B87:B91"/>
    <mergeCell ref="A87:A91"/>
    <mergeCell ref="A77:A81"/>
    <mergeCell ref="B77:B81"/>
    <mergeCell ref="B82:B86"/>
    <mergeCell ref="A82:A86"/>
    <mergeCell ref="A42:A46"/>
    <mergeCell ref="B42:B46"/>
    <mergeCell ref="A37:A41"/>
    <mergeCell ref="B37:B41"/>
    <mergeCell ref="A32:A36"/>
    <mergeCell ref="B32:B36"/>
    <mergeCell ref="A7:A11"/>
    <mergeCell ref="B7:B11"/>
    <mergeCell ref="A27:A31"/>
    <mergeCell ref="B27:B31"/>
    <mergeCell ref="A22:A26"/>
    <mergeCell ref="B22:B26"/>
    <mergeCell ref="A17:A21"/>
    <mergeCell ref="B17:B21"/>
    <mergeCell ref="A12:A16"/>
    <mergeCell ref="B12:B16"/>
    <mergeCell ref="A2:H2"/>
    <mergeCell ref="A4:A5"/>
    <mergeCell ref="B4:B5"/>
    <mergeCell ref="C4:C5"/>
    <mergeCell ref="D4:E4"/>
    <mergeCell ref="F4:G4"/>
    <mergeCell ref="H4:H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</vt:lpstr>
      <vt:lpstr>'форма 2'!Область_печати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 Соколова</cp:lastModifiedBy>
  <cp:lastPrinted>2021-08-20T09:08:05Z</cp:lastPrinted>
  <dcterms:created xsi:type="dcterms:W3CDTF">1996-10-08T23:32:33Z</dcterms:created>
  <dcterms:modified xsi:type="dcterms:W3CDTF">2021-08-20T09:42:52Z</dcterms:modified>
</cp:coreProperties>
</file>