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0 год\1 полугодие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definedNames>
    <definedName name="_xlnm.Print_Area" localSheetId="0">'форма 2'!$A$1:$H$723</definedName>
    <definedName name="_xlnm.Print_Area" localSheetId="1">'форма 4'!$A$1:$H$1376</definedName>
  </definedNames>
  <calcPr calcId="152511"/>
</workbook>
</file>

<file path=xl/calcChain.xml><?xml version="1.0" encoding="utf-8"?>
<calcChain xmlns="http://schemas.openxmlformats.org/spreadsheetml/2006/main">
  <c r="H1200" i="10" l="1"/>
  <c r="H1199" i="10"/>
  <c r="F1197" i="10"/>
  <c r="G1200" i="10" s="1"/>
  <c r="D1197" i="10"/>
  <c r="E1199" i="10" s="1"/>
  <c r="G1199" i="10" l="1"/>
  <c r="G1197" i="10"/>
  <c r="H1197" i="10"/>
  <c r="E1200" i="10"/>
  <c r="E1197" i="10"/>
  <c r="G267" i="10" l="1"/>
  <c r="H133" i="10"/>
  <c r="D962" i="10" l="1"/>
  <c r="F962" i="10"/>
  <c r="H863" i="10"/>
  <c r="H864" i="10"/>
  <c r="H865" i="10"/>
  <c r="E47" i="10" l="1"/>
  <c r="H602" i="8" l="1"/>
  <c r="H601" i="8"/>
  <c r="H469" i="8"/>
  <c r="H160" i="8"/>
  <c r="H29" i="8"/>
  <c r="D1187" i="10"/>
  <c r="F1184" i="10"/>
  <c r="F1185" i="10"/>
  <c r="F1186" i="10"/>
  <c r="F1183" i="10"/>
  <c r="F1187" i="10"/>
  <c r="H113" i="10" l="1"/>
  <c r="F112" i="10"/>
  <c r="G113" i="10" s="1"/>
  <c r="G112" i="10" s="1"/>
  <c r="D112" i="10"/>
  <c r="H103" i="10"/>
  <c r="G102" i="10"/>
  <c r="F102" i="10"/>
  <c r="D102" i="10"/>
  <c r="H98" i="10"/>
  <c r="F97" i="10"/>
  <c r="G98" i="10" s="1"/>
  <c r="G97" i="10" s="1"/>
  <c r="D97" i="10"/>
  <c r="H93" i="10"/>
  <c r="F92" i="10"/>
  <c r="G95" i="10" s="1"/>
  <c r="D92" i="10"/>
  <c r="E93" i="10" s="1"/>
  <c r="H85" i="10"/>
  <c r="F82" i="10"/>
  <c r="D82" i="10"/>
  <c r="E85" i="10" s="1"/>
  <c r="E82" i="10" s="1"/>
  <c r="H78" i="10"/>
  <c r="F77" i="10"/>
  <c r="D77" i="10"/>
  <c r="E78" i="10" s="1"/>
  <c r="E77" i="10" s="1"/>
  <c r="H76" i="10"/>
  <c r="H73" i="10"/>
  <c r="F72" i="10"/>
  <c r="D72" i="10"/>
  <c r="E76" i="10" s="1"/>
  <c r="H63" i="10"/>
  <c r="F62" i="10"/>
  <c r="D62" i="10"/>
  <c r="E63" i="10" s="1"/>
  <c r="E62" i="10" s="1"/>
  <c r="H58" i="10"/>
  <c r="F57" i="10"/>
  <c r="D57" i="10"/>
  <c r="E58" i="10" s="1"/>
  <c r="E57" i="10" s="1"/>
  <c r="H43" i="10"/>
  <c r="F42" i="10"/>
  <c r="D42" i="10"/>
  <c r="E43" i="10" s="1"/>
  <c r="E42" i="10" s="1"/>
  <c r="H40" i="10"/>
  <c r="H38" i="10"/>
  <c r="F37" i="10"/>
  <c r="G38" i="10" s="1"/>
  <c r="D37" i="10"/>
  <c r="E41" i="10" s="1"/>
  <c r="F47" i="10"/>
  <c r="D47" i="10"/>
  <c r="H18" i="10"/>
  <c r="F17" i="10"/>
  <c r="D17" i="10"/>
  <c r="E18" i="10" s="1"/>
  <c r="E17" i="10" s="1"/>
  <c r="F26" i="10"/>
  <c r="F16" i="10" s="1"/>
  <c r="F25" i="10"/>
  <c r="F15" i="10" s="1"/>
  <c r="F24" i="10"/>
  <c r="F14" i="10" s="1"/>
  <c r="F23" i="10"/>
  <c r="D24" i="10"/>
  <c r="D14" i="10" s="1"/>
  <c r="D25" i="10"/>
  <c r="D15" i="10" s="1"/>
  <c r="D26" i="10"/>
  <c r="D16" i="10" s="1"/>
  <c r="D23" i="10"/>
  <c r="D13" i="10" s="1"/>
  <c r="H33" i="10"/>
  <c r="F32" i="10"/>
  <c r="G33" i="10" s="1"/>
  <c r="G32" i="10" s="1"/>
  <c r="D32" i="10"/>
  <c r="H28" i="10"/>
  <c r="F27" i="10"/>
  <c r="D27" i="10"/>
  <c r="H27" i="10" l="1"/>
  <c r="G58" i="10"/>
  <c r="G57" i="10" s="1"/>
  <c r="H57" i="10"/>
  <c r="H32" i="10"/>
  <c r="H102" i="10"/>
  <c r="H77" i="10"/>
  <c r="F22" i="10"/>
  <c r="D12" i="10"/>
  <c r="H17" i="10"/>
  <c r="E28" i="10"/>
  <c r="E27" i="10" s="1"/>
  <c r="F13" i="10"/>
  <c r="H72" i="10"/>
  <c r="H82" i="10"/>
  <c r="H112" i="10"/>
  <c r="E38" i="10"/>
  <c r="H42" i="10"/>
  <c r="H62" i="10"/>
  <c r="E73" i="10"/>
  <c r="E72" i="10" s="1"/>
  <c r="H97" i="10"/>
  <c r="H92" i="10"/>
  <c r="E95" i="10"/>
  <c r="E92" i="10" s="1"/>
  <c r="E98" i="10"/>
  <c r="E97" i="10" s="1"/>
  <c r="E103" i="10"/>
  <c r="E102" i="10" s="1"/>
  <c r="G93" i="10"/>
  <c r="G92" i="10" s="1"/>
  <c r="G73" i="10"/>
  <c r="G76" i="10"/>
  <c r="G78" i="10"/>
  <c r="G77" i="10" s="1"/>
  <c r="G85" i="10"/>
  <c r="G82" i="10" s="1"/>
  <c r="G63" i="10"/>
  <c r="G62" i="10" s="1"/>
  <c r="E33" i="10"/>
  <c r="E32" i="10" s="1"/>
  <c r="H37" i="10"/>
  <c r="E40" i="10"/>
  <c r="G41" i="10"/>
  <c r="G37" i="10" s="1"/>
  <c r="G18" i="10"/>
  <c r="G17" i="10" s="1"/>
  <c r="G72" i="10" l="1"/>
  <c r="E37" i="10"/>
  <c r="H66" i="8"/>
  <c r="H59" i="8"/>
  <c r="H58" i="8"/>
  <c r="H56" i="8"/>
  <c r="H54" i="8"/>
  <c r="H52" i="8"/>
  <c r="H50" i="8"/>
  <c r="H48" i="8"/>
  <c r="H46" i="8"/>
  <c r="H44" i="8"/>
  <c r="H43" i="8"/>
  <c r="H42" i="8"/>
  <c r="H40" i="8"/>
  <c r="H38" i="8"/>
  <c r="H36" i="8"/>
  <c r="H35" i="8"/>
  <c r="H33" i="8"/>
  <c r="H27" i="8"/>
  <c r="H25" i="8"/>
  <c r="H23" i="8"/>
  <c r="H22" i="8"/>
  <c r="H20" i="8"/>
  <c r="H18" i="8"/>
  <c r="H17" i="8"/>
  <c r="H16" i="8"/>
  <c r="H14" i="8"/>
  <c r="H13" i="8"/>
  <c r="H12" i="8"/>
  <c r="H11" i="8"/>
  <c r="H10" i="8"/>
  <c r="H9" i="8"/>
  <c r="G1367" i="10" l="1"/>
  <c r="E1086" i="10" l="1"/>
  <c r="E1085" i="10"/>
  <c r="E1084" i="10"/>
  <c r="E1083" i="10"/>
  <c r="E1082" i="10"/>
  <c r="E1081" i="10"/>
  <c r="E1080" i="10"/>
  <c r="E1079" i="10"/>
  <c r="E1078" i="10"/>
  <c r="E1077" i="10"/>
  <c r="H1085" i="10"/>
  <c r="H1084" i="10"/>
  <c r="H1083" i="10"/>
  <c r="H1082" i="10"/>
  <c r="H1080" i="10"/>
  <c r="H1079" i="10"/>
  <c r="H1077" i="10"/>
  <c r="H1073" i="10"/>
  <c r="H1072" i="10"/>
  <c r="E1073" i="10"/>
  <c r="E1072" i="10"/>
  <c r="H1070" i="10"/>
  <c r="H1069" i="10"/>
  <c r="H1068" i="10"/>
  <c r="H1067" i="10"/>
  <c r="E1071" i="10"/>
  <c r="E1070" i="10"/>
  <c r="E1069" i="10"/>
  <c r="E1068" i="10"/>
  <c r="E1067" i="10"/>
  <c r="H1063" i="10"/>
  <c r="H1062" i="10"/>
  <c r="E1063" i="10"/>
  <c r="E1062" i="10"/>
  <c r="E1058" i="10"/>
  <c r="E1057" i="10"/>
  <c r="H1058" i="10"/>
  <c r="H1057" i="10"/>
  <c r="H1048" i="10"/>
  <c r="H1047" i="10"/>
  <c r="H1053" i="10"/>
  <c r="H1052" i="10"/>
  <c r="E1053" i="10"/>
  <c r="E1052" i="10"/>
  <c r="E1048" i="10"/>
  <c r="E1047" i="10"/>
  <c r="G1043" i="10"/>
  <c r="G1042" i="10"/>
  <c r="E1043" i="10"/>
  <c r="E1042" i="10"/>
  <c r="E1038" i="10"/>
  <c r="E1037" i="10"/>
  <c r="G1038" i="10"/>
  <c r="G1037" i="10"/>
  <c r="H1038" i="10"/>
  <c r="H1037" i="10"/>
  <c r="H1035" i="10"/>
  <c r="H1034" i="10"/>
  <c r="H1033" i="10"/>
  <c r="H1032" i="10"/>
  <c r="G1033" i="10"/>
  <c r="G1032" i="10"/>
  <c r="E1036" i="10"/>
  <c r="E1034" i="10"/>
  <c r="E1033" i="10"/>
  <c r="E1032" i="10"/>
  <c r="F1151" i="10" l="1"/>
  <c r="F1150" i="10"/>
  <c r="F1149" i="10"/>
  <c r="F1148" i="10"/>
  <c r="D1151" i="10"/>
  <c r="D1149" i="10"/>
  <c r="D1150" i="10"/>
  <c r="D1148" i="10"/>
  <c r="D1352" i="10" l="1"/>
  <c r="H1348" i="10"/>
  <c r="H1349" i="10"/>
  <c r="H1350" i="10"/>
  <c r="F1347" i="10"/>
  <c r="D1347" i="10"/>
  <c r="H1347" i="10" l="1"/>
  <c r="F1024" i="10"/>
  <c r="D1024" i="10"/>
  <c r="D452" i="10" l="1"/>
  <c r="F264" i="10" l="1"/>
  <c r="F265" i="10"/>
  <c r="F266" i="10"/>
  <c r="F263" i="10"/>
  <c r="D264" i="10"/>
  <c r="D265" i="10"/>
  <c r="D266" i="10"/>
  <c r="D263" i="10"/>
  <c r="F194" i="10"/>
  <c r="F195" i="10"/>
  <c r="F196" i="10"/>
  <c r="D194" i="10"/>
  <c r="D195" i="10"/>
  <c r="D196" i="10"/>
  <c r="F193" i="10"/>
  <c r="D193" i="10"/>
  <c r="D197" i="10"/>
  <c r="F159" i="10"/>
  <c r="F160" i="10"/>
  <c r="F161" i="10"/>
  <c r="F158" i="10"/>
  <c r="D159" i="10"/>
  <c r="D160" i="10"/>
  <c r="D161" i="10"/>
  <c r="D158" i="10"/>
  <c r="D162" i="10"/>
  <c r="D126" i="10"/>
  <c r="D192" i="10" l="1"/>
  <c r="D1302" i="10" l="1"/>
  <c r="F952" i="10" l="1"/>
  <c r="D887" i="10"/>
  <c r="E889" i="10" s="1"/>
  <c r="F887" i="10"/>
  <c r="H889" i="10"/>
  <c r="D878" i="10"/>
  <c r="D879" i="10"/>
  <c r="D880" i="10"/>
  <c r="D881" i="10"/>
  <c r="F878" i="10"/>
  <c r="F879" i="10"/>
  <c r="F880" i="10"/>
  <c r="F881" i="10"/>
  <c r="E891" i="10" l="1"/>
  <c r="E888" i="10"/>
  <c r="E890" i="10"/>
  <c r="H887" i="10"/>
  <c r="G889" i="10"/>
  <c r="G891" i="10"/>
  <c r="G888" i="10"/>
  <c r="G890" i="10"/>
  <c r="H879" i="10"/>
  <c r="H836" i="10"/>
  <c r="E887" i="10" l="1"/>
  <c r="G887" i="10"/>
  <c r="F663" i="10"/>
  <c r="F666" i="10"/>
  <c r="F665" i="10"/>
  <c r="F664" i="10"/>
  <c r="D664" i="10"/>
  <c r="D665" i="10"/>
  <c r="D666" i="10"/>
  <c r="D663" i="10"/>
  <c r="H428" i="8"/>
  <c r="H333" i="8"/>
  <c r="D662" i="10" l="1"/>
  <c r="F426" i="10"/>
  <c r="F425" i="10"/>
  <c r="F424" i="10"/>
  <c r="F423" i="10"/>
  <c r="D424" i="10"/>
  <c r="D425" i="10"/>
  <c r="D426" i="10"/>
  <c r="D423" i="10"/>
  <c r="H209" i="8"/>
  <c r="H656" i="8" l="1"/>
  <c r="H657" i="8"/>
  <c r="H658" i="8"/>
  <c r="H659" i="8"/>
  <c r="H700" i="8"/>
  <c r="H701" i="8"/>
  <c r="H699" i="8"/>
  <c r="H695" i="8"/>
  <c r="H690" i="8"/>
  <c r="H691" i="8"/>
  <c r="H686" i="8"/>
  <c r="H680" i="8"/>
  <c r="H679" i="8"/>
  <c r="H677" i="8"/>
  <c r="H675" i="8"/>
  <c r="H674" i="8"/>
  <c r="H668" i="8"/>
  <c r="H666" i="8"/>
  <c r="H664" i="8"/>
  <c r="H573" i="8"/>
  <c r="H571" i="8"/>
  <c r="H570" i="8"/>
  <c r="H568" i="8"/>
  <c r="H566" i="8"/>
  <c r="H564" i="8"/>
  <c r="H563" i="8"/>
  <c r="H562" i="8"/>
  <c r="H1368" i="10"/>
  <c r="F1361" i="10"/>
  <c r="F1360" i="10"/>
  <c r="F1359" i="10"/>
  <c r="F1358" i="10"/>
  <c r="D1359" i="10"/>
  <c r="D1360" i="10"/>
  <c r="D1361" i="10"/>
  <c r="D1358" i="10"/>
  <c r="F1367" i="10"/>
  <c r="D1367" i="10"/>
  <c r="E1371" i="10" s="1"/>
  <c r="F1362" i="10"/>
  <c r="G1365" i="10" s="1"/>
  <c r="D1362" i="10"/>
  <c r="H1344" i="10"/>
  <c r="H1345" i="10"/>
  <c r="H1356" i="10"/>
  <c r="F1352" i="10"/>
  <c r="E1355" i="10"/>
  <c r="F1342" i="10"/>
  <c r="D1342" i="10"/>
  <c r="H1333" i="10"/>
  <c r="H1334" i="10"/>
  <c r="H1335" i="10"/>
  <c r="H1336" i="10"/>
  <c r="F1332" i="10"/>
  <c r="G1335" i="10" s="1"/>
  <c r="D1332" i="10"/>
  <c r="E1335" i="10" s="1"/>
  <c r="F1327" i="10"/>
  <c r="D1327" i="10"/>
  <c r="D1318" i="10"/>
  <c r="H1308" i="10"/>
  <c r="H1309" i="10"/>
  <c r="H1310" i="10"/>
  <c r="H1311" i="10"/>
  <c r="H1313" i="10"/>
  <c r="F1296" i="10"/>
  <c r="F1295" i="10"/>
  <c r="F1294" i="10"/>
  <c r="F1293" i="10"/>
  <c r="D1294" i="10"/>
  <c r="D1295" i="10"/>
  <c r="D1296" i="10"/>
  <c r="D1293" i="10"/>
  <c r="H1288" i="10"/>
  <c r="H1289" i="10"/>
  <c r="H1290" i="10"/>
  <c r="H1291" i="10"/>
  <c r="H1275" i="10"/>
  <c r="F1322" i="10"/>
  <c r="D1322" i="10"/>
  <c r="F1312" i="10"/>
  <c r="D1312" i="10"/>
  <c r="F1307" i="10"/>
  <c r="G1310" i="10" s="1"/>
  <c r="D1307" i="10"/>
  <c r="E1309" i="10" s="1"/>
  <c r="F1302" i="10"/>
  <c r="F1297" i="10"/>
  <c r="D1297" i="10"/>
  <c r="F1287" i="10"/>
  <c r="G1290" i="10" s="1"/>
  <c r="D1287" i="10"/>
  <c r="F1282" i="10"/>
  <c r="D1282" i="10"/>
  <c r="E1285" i="10" s="1"/>
  <c r="F1277" i="10"/>
  <c r="D1277" i="10"/>
  <c r="F1272" i="10"/>
  <c r="D1272" i="10"/>
  <c r="E1273" i="10" s="1"/>
  <c r="F1267" i="10"/>
  <c r="G1268" i="10" s="1"/>
  <c r="D1267" i="10"/>
  <c r="H1269" i="10"/>
  <c r="H1270" i="10"/>
  <c r="D1264" i="10"/>
  <c r="D1265" i="10"/>
  <c r="D1266" i="10"/>
  <c r="D1263" i="10"/>
  <c r="H1248" i="10"/>
  <c r="H1253" i="10"/>
  <c r="F1252" i="10"/>
  <c r="G1254" i="10" s="1"/>
  <c r="D1252" i="10"/>
  <c r="E1255" i="10" s="1"/>
  <c r="F1247" i="10"/>
  <c r="G1249" i="10" s="1"/>
  <c r="D1247" i="10"/>
  <c r="E1249" i="10" s="1"/>
  <c r="F1242" i="10"/>
  <c r="G1245" i="10" s="1"/>
  <c r="D1242" i="10"/>
  <c r="E1245" i="10" s="1"/>
  <c r="F1237" i="10"/>
  <c r="G1240" i="10" s="1"/>
  <c r="D1237" i="10"/>
  <c r="F1232" i="10"/>
  <c r="D1232" i="10"/>
  <c r="E1233" i="10" s="1"/>
  <c r="F1227" i="10"/>
  <c r="G1231" i="10" s="1"/>
  <c r="D1227" i="10"/>
  <c r="E1231" i="10" s="1"/>
  <c r="F1222" i="10"/>
  <c r="G1224" i="10" s="1"/>
  <c r="D1222" i="10"/>
  <c r="F1216" i="10"/>
  <c r="F1215" i="10"/>
  <c r="F1214" i="10"/>
  <c r="F1213" i="10"/>
  <c r="D1214" i="10"/>
  <c r="D1215" i="10"/>
  <c r="D1216" i="10"/>
  <c r="D1213" i="10"/>
  <c r="D1183" i="10"/>
  <c r="F1217" i="10"/>
  <c r="D1217" i="10"/>
  <c r="F1182" i="10"/>
  <c r="G1185" i="10" s="1"/>
  <c r="D1168" i="10"/>
  <c r="F937" i="10"/>
  <c r="G939" i="10" s="1"/>
  <c r="D937" i="10"/>
  <c r="E939" i="10" s="1"/>
  <c r="F922" i="10"/>
  <c r="D922" i="10"/>
  <c r="F917" i="10"/>
  <c r="D917" i="10"/>
  <c r="E918" i="10" s="1"/>
  <c r="F912" i="10"/>
  <c r="D912" i="10"/>
  <c r="E916" i="10" s="1"/>
  <c r="F907" i="10"/>
  <c r="D907" i="10"/>
  <c r="E911" i="10" s="1"/>
  <c r="F902" i="10"/>
  <c r="G903" i="10" s="1"/>
  <c r="D902" i="10"/>
  <c r="E906" i="10" s="1"/>
  <c r="F897" i="10"/>
  <c r="G901" i="10" s="1"/>
  <c r="D897" i="10"/>
  <c r="E899" i="10" s="1"/>
  <c r="F882" i="10"/>
  <c r="G883" i="10" s="1"/>
  <c r="D882" i="10"/>
  <c r="F872" i="10"/>
  <c r="G873" i="10" s="1"/>
  <c r="D872" i="10"/>
  <c r="F867" i="10"/>
  <c r="D867" i="10"/>
  <c r="F862" i="10"/>
  <c r="G866" i="10" s="1"/>
  <c r="D862" i="10"/>
  <c r="E865" i="10" s="1"/>
  <c r="F852" i="10"/>
  <c r="G855" i="10" s="1"/>
  <c r="D852" i="10"/>
  <c r="E856" i="10" s="1"/>
  <c r="F847" i="10"/>
  <c r="D847" i="10"/>
  <c r="E849" i="10" s="1"/>
  <c r="F842" i="10"/>
  <c r="G843" i="10" s="1"/>
  <c r="D842" i="10"/>
  <c r="E844" i="10" s="1"/>
  <c r="F832" i="10"/>
  <c r="G835" i="10" s="1"/>
  <c r="D832" i="10"/>
  <c r="F822" i="10"/>
  <c r="G824" i="10" s="1"/>
  <c r="D822" i="10"/>
  <c r="F817" i="10"/>
  <c r="D817" i="10"/>
  <c r="E820" i="10" s="1"/>
  <c r="F812" i="10"/>
  <c r="G815" i="10" s="1"/>
  <c r="D812" i="10"/>
  <c r="F807" i="10"/>
  <c r="D807" i="10"/>
  <c r="E810" i="10" s="1"/>
  <c r="F802" i="10"/>
  <c r="G805" i="10" s="1"/>
  <c r="D802" i="10"/>
  <c r="E805" i="10" s="1"/>
  <c r="F797" i="10"/>
  <c r="D797" i="10"/>
  <c r="E800" i="10" s="1"/>
  <c r="F792" i="10"/>
  <c r="G795" i="10" s="1"/>
  <c r="D792" i="10"/>
  <c r="E795" i="10" s="1"/>
  <c r="F787" i="10"/>
  <c r="D787" i="10"/>
  <c r="E790" i="10" s="1"/>
  <c r="F782" i="10"/>
  <c r="G785" i="10" s="1"/>
  <c r="D782" i="10"/>
  <c r="E785" i="10" s="1"/>
  <c r="F777" i="10"/>
  <c r="D777" i="10"/>
  <c r="F772" i="10"/>
  <c r="G775" i="10" s="1"/>
  <c r="D772" i="10"/>
  <c r="E775" i="10" s="1"/>
  <c r="F767" i="10"/>
  <c r="D767" i="10"/>
  <c r="E770" i="10" s="1"/>
  <c r="F762" i="10"/>
  <c r="D762" i="10"/>
  <c r="F757" i="10"/>
  <c r="D757" i="10"/>
  <c r="F752" i="10"/>
  <c r="D752" i="10"/>
  <c r="F747" i="10"/>
  <c r="D747" i="10"/>
  <c r="F742" i="10"/>
  <c r="D742" i="10"/>
  <c r="F737" i="10"/>
  <c r="D737" i="10"/>
  <c r="F732" i="10"/>
  <c r="D732" i="10"/>
  <c r="F727" i="10"/>
  <c r="D727" i="10"/>
  <c r="F722" i="10"/>
  <c r="D722" i="10"/>
  <c r="F717" i="10"/>
  <c r="D717" i="10"/>
  <c r="F712" i="10"/>
  <c r="D712" i="10"/>
  <c r="F707" i="10"/>
  <c r="D707" i="10"/>
  <c r="F702" i="10"/>
  <c r="D702" i="10"/>
  <c r="F697" i="10"/>
  <c r="D697" i="10"/>
  <c r="F692" i="10"/>
  <c r="D692" i="10"/>
  <c r="F687" i="10"/>
  <c r="D687" i="10"/>
  <c r="F682" i="10"/>
  <c r="D682" i="10"/>
  <c r="F677" i="10"/>
  <c r="D677" i="10"/>
  <c r="F672" i="10"/>
  <c r="D672" i="10"/>
  <c r="F667" i="10"/>
  <c r="D667" i="10"/>
  <c r="F362" i="10"/>
  <c r="F1126" i="10"/>
  <c r="F1125" i="10"/>
  <c r="F1124" i="10"/>
  <c r="F1123" i="10"/>
  <c r="D1124" i="10"/>
  <c r="D1125" i="10"/>
  <c r="D1126" i="10"/>
  <c r="D1123" i="10"/>
  <c r="F1027" i="10"/>
  <c r="D1027" i="10"/>
  <c r="D1023" i="10" s="1"/>
  <c r="F1026" i="10"/>
  <c r="F1025" i="10"/>
  <c r="D1025" i="10"/>
  <c r="D1026" i="10"/>
  <c r="F1017" i="10"/>
  <c r="G1018" i="10" s="1"/>
  <c r="D1017" i="10"/>
  <c r="E1018" i="10" s="1"/>
  <c r="F1012" i="10"/>
  <c r="G1014" i="10" s="1"/>
  <c r="D1012" i="10"/>
  <c r="E1013" i="10" s="1"/>
  <c r="F1011" i="10"/>
  <c r="F1010" i="10"/>
  <c r="F1009" i="10"/>
  <c r="F1008" i="10"/>
  <c r="D1009" i="10"/>
  <c r="D1010" i="10"/>
  <c r="D1011" i="10"/>
  <c r="D1008" i="10"/>
  <c r="F1002" i="10"/>
  <c r="G1005" i="10" s="1"/>
  <c r="D1002" i="10"/>
  <c r="E1003" i="10" s="1"/>
  <c r="F1001" i="10"/>
  <c r="F1000" i="10"/>
  <c r="F999" i="10"/>
  <c r="F998" i="10"/>
  <c r="D999" i="10"/>
  <c r="D1000" i="10"/>
  <c r="D1001" i="10"/>
  <c r="D998" i="10"/>
  <c r="H1243" i="10"/>
  <c r="H1238" i="10"/>
  <c r="H1233" i="10"/>
  <c r="H1228" i="10"/>
  <c r="H1223" i="10"/>
  <c r="H1133" i="10"/>
  <c r="H1128" i="10"/>
  <c r="H1111" i="10"/>
  <c r="H1108" i="10"/>
  <c r="H1100" i="10"/>
  <c r="H1098" i="10"/>
  <c r="H1028" i="10"/>
  <c r="H1018" i="10"/>
  <c r="H1016" i="10"/>
  <c r="H1013" i="10"/>
  <c r="H1006" i="10"/>
  <c r="H988" i="10"/>
  <c r="H1125" i="10" l="1"/>
  <c r="E1366" i="10"/>
  <c r="E1365" i="10"/>
  <c r="G1345" i="10"/>
  <c r="G1349" i="10"/>
  <c r="G1351" i="10"/>
  <c r="G1350" i="10"/>
  <c r="G1348" i="10"/>
  <c r="H1242" i="10"/>
  <c r="E1345" i="10"/>
  <c r="E1348" i="10"/>
  <c r="E1351" i="10"/>
  <c r="E1350" i="10"/>
  <c r="E1349" i="10"/>
  <c r="F995" i="10"/>
  <c r="F994" i="10"/>
  <c r="D994" i="10"/>
  <c r="G1269" i="10"/>
  <c r="E1336" i="10"/>
  <c r="G825" i="10"/>
  <c r="E1284" i="10"/>
  <c r="H717" i="10"/>
  <c r="E854" i="10"/>
  <c r="E1368" i="10"/>
  <c r="E1276" i="10"/>
  <c r="E1298" i="10"/>
  <c r="H1002" i="10"/>
  <c r="D996" i="10"/>
  <c r="E1028" i="10"/>
  <c r="G1230" i="10"/>
  <c r="E1356" i="10"/>
  <c r="F1357" i="10"/>
  <c r="G1358" i="10" s="1"/>
  <c r="G1366" i="10"/>
  <c r="E1328" i="10"/>
  <c r="E1353" i="10"/>
  <c r="E1234" i="10"/>
  <c r="G1016" i="10"/>
  <c r="E921" i="10"/>
  <c r="H1132" i="10"/>
  <c r="E1020" i="10"/>
  <c r="E920" i="10"/>
  <c r="E1030" i="10"/>
  <c r="E1363" i="10"/>
  <c r="F996" i="10"/>
  <c r="G1015" i="10"/>
  <c r="E909" i="10"/>
  <c r="E1235" i="10"/>
  <c r="H1247" i="10"/>
  <c r="E1308" i="10"/>
  <c r="E1307" i="10" s="1"/>
  <c r="E1323" i="10"/>
  <c r="G1336" i="10"/>
  <c r="G1343" i="10"/>
  <c r="E1364" i="10"/>
  <c r="E1369" i="10"/>
  <c r="G1328" i="10"/>
  <c r="G1239" i="10"/>
  <c r="E1334" i="10"/>
  <c r="G1333" i="10"/>
  <c r="G1332" i="10" s="1"/>
  <c r="E1354" i="10"/>
  <c r="E1370" i="10"/>
  <c r="G884" i="10"/>
  <c r="G863" i="10"/>
  <c r="E843" i="10"/>
  <c r="E835" i="10"/>
  <c r="E836" i="10"/>
  <c r="E873" i="10"/>
  <c r="E874" i="10"/>
  <c r="E875" i="10"/>
  <c r="E833" i="10"/>
  <c r="G913" i="10"/>
  <c r="G915" i="10"/>
  <c r="G923" i="10"/>
  <c r="G924" i="10"/>
  <c r="G864" i="10"/>
  <c r="G874" i="10"/>
  <c r="G940" i="10"/>
  <c r="G941" i="10"/>
  <c r="E1238" i="10"/>
  <c r="E1240" i="10"/>
  <c r="G1243" i="10"/>
  <c r="G1246" i="10"/>
  <c r="G1277" i="10"/>
  <c r="G1291" i="10"/>
  <c r="G1289" i="10"/>
  <c r="G1302" i="10"/>
  <c r="E1315" i="10"/>
  <c r="E1314" i="10"/>
  <c r="H1367" i="10"/>
  <c r="D993" i="10"/>
  <c r="E1005" i="10"/>
  <c r="E1004" i="10"/>
  <c r="E1016" i="10"/>
  <c r="E815" i="10"/>
  <c r="E813" i="10"/>
  <c r="E806" i="10"/>
  <c r="E834" i="10"/>
  <c r="E851" i="10"/>
  <c r="E845" i="10"/>
  <c r="E846" i="10"/>
  <c r="E855" i="10"/>
  <c r="E853" i="10"/>
  <c r="E870" i="10"/>
  <c r="E869" i="10"/>
  <c r="E898" i="10"/>
  <c r="E901" i="10"/>
  <c r="E908" i="10"/>
  <c r="E910" i="10"/>
  <c r="E863" i="10"/>
  <c r="E871" i="10"/>
  <c r="G875" i="10"/>
  <c r="G904" i="10"/>
  <c r="E919" i="10"/>
  <c r="E941" i="10"/>
  <c r="G1183" i="10"/>
  <c r="G1225" i="10"/>
  <c r="E1241" i="10"/>
  <c r="E1256" i="10"/>
  <c r="G1308" i="10"/>
  <c r="G1307" i="10" s="1"/>
  <c r="H1352" i="10"/>
  <c r="E1343" i="10"/>
  <c r="G1344" i="10"/>
  <c r="G1364" i="10"/>
  <c r="G1363" i="10"/>
  <c r="D1357" i="10"/>
  <c r="E1359" i="10" s="1"/>
  <c r="E1015" i="10"/>
  <c r="G1021" i="10"/>
  <c r="E819" i="10"/>
  <c r="G836" i="10"/>
  <c r="E876" i="10"/>
  <c r="E900" i="10"/>
  <c r="G905" i="10"/>
  <c r="G914" i="10"/>
  <c r="G925" i="10"/>
  <c r="G1184" i="10"/>
  <c r="G1228" i="10"/>
  <c r="G1229" i="10"/>
  <c r="E1243" i="10"/>
  <c r="E1246" i="10"/>
  <c r="G1248" i="10"/>
  <c r="G1251" i="10"/>
  <c r="G1226" i="10"/>
  <c r="E1239" i="10"/>
  <c r="G1244" i="10"/>
  <c r="G1250" i="10"/>
  <c r="G1256" i="10"/>
  <c r="G1288" i="10"/>
  <c r="G1309" i="10"/>
  <c r="G1323" i="10"/>
  <c r="H1332" i="10"/>
  <c r="E1333" i="10"/>
  <c r="E1332" i="10" s="1"/>
  <c r="G1334" i="10"/>
  <c r="E1346" i="10"/>
  <c r="G1346" i="10"/>
  <c r="E864" i="10"/>
  <c r="E866" i="10"/>
  <c r="E940" i="10"/>
  <c r="E938" i="10"/>
  <c r="G1311" i="10"/>
  <c r="E1344" i="10"/>
  <c r="E1019" i="10"/>
  <c r="G885" i="10"/>
  <c r="E1236" i="10"/>
  <c r="E1275" i="10"/>
  <c r="E821" i="10"/>
  <c r="G814" i="10"/>
  <c r="G813" i="10"/>
  <c r="E814" i="10"/>
  <c r="E816" i="10"/>
  <c r="E811" i="10"/>
  <c r="E809" i="10"/>
  <c r="G803" i="10"/>
  <c r="G804" i="10"/>
  <c r="E804" i="10"/>
  <c r="E803" i="10"/>
  <c r="E799" i="10"/>
  <c r="E801" i="10"/>
  <c r="G794" i="10"/>
  <c r="G793" i="10"/>
  <c r="E796" i="10"/>
  <c r="E793" i="10"/>
  <c r="E794" i="10"/>
  <c r="E791" i="10"/>
  <c r="E789" i="10"/>
  <c r="G783" i="10"/>
  <c r="G784" i="10"/>
  <c r="E786" i="10"/>
  <c r="E784" i="10"/>
  <c r="E783" i="10"/>
  <c r="E780" i="10"/>
  <c r="H777" i="10"/>
  <c r="E781" i="10"/>
  <c r="E779" i="10"/>
  <c r="G773" i="10"/>
  <c r="G774" i="10"/>
  <c r="E774" i="10"/>
  <c r="E773" i="10"/>
  <c r="E776" i="10"/>
  <c r="E771" i="10"/>
  <c r="E769" i="10"/>
  <c r="G870" i="10"/>
  <c r="G869" i="10"/>
  <c r="E883" i="10"/>
  <c r="E884" i="10"/>
  <c r="E885" i="10"/>
  <c r="E886" i="10"/>
  <c r="G1273" i="10"/>
  <c r="G1276" i="10"/>
  <c r="G1275" i="10"/>
  <c r="G1298" i="10"/>
  <c r="H1017" i="10"/>
  <c r="F1007" i="10"/>
  <c r="G1011" i="10" s="1"/>
  <c r="G1003" i="10"/>
  <c r="D1122" i="10"/>
  <c r="G848" i="10"/>
  <c r="G849" i="10"/>
  <c r="E1223" i="10"/>
  <c r="E1225" i="10"/>
  <c r="E1226" i="10"/>
  <c r="E1268" i="10"/>
  <c r="E1269" i="10"/>
  <c r="E1270" i="10"/>
  <c r="E1271" i="10"/>
  <c r="E1281" i="10"/>
  <c r="E1280" i="10"/>
  <c r="E1278" i="10"/>
  <c r="E1289" i="10"/>
  <c r="E1291" i="10"/>
  <c r="E1288" i="10"/>
  <c r="E1303" i="10"/>
  <c r="E1306" i="10"/>
  <c r="E1305" i="10"/>
  <c r="G1274" i="10"/>
  <c r="E1279" i="10"/>
  <c r="G1004" i="10"/>
  <c r="H1011" i="10"/>
  <c r="G1019" i="10"/>
  <c r="G1029" i="10"/>
  <c r="G1028" i="10"/>
  <c r="F1023" i="10"/>
  <c r="H1023" i="10" s="1"/>
  <c r="F1122" i="10"/>
  <c r="G1126" i="10" s="1"/>
  <c r="G770" i="10"/>
  <c r="G769" i="10"/>
  <c r="G768" i="10"/>
  <c r="G780" i="10"/>
  <c r="G779" i="10"/>
  <c r="G778" i="10"/>
  <c r="G790" i="10"/>
  <c r="G789" i="10"/>
  <c r="G788" i="10"/>
  <c r="G800" i="10"/>
  <c r="G799" i="10"/>
  <c r="G798" i="10"/>
  <c r="G810" i="10"/>
  <c r="G809" i="10"/>
  <c r="G808" i="10"/>
  <c r="G820" i="10"/>
  <c r="G819" i="10"/>
  <c r="G818" i="10"/>
  <c r="G898" i="10"/>
  <c r="G900" i="10"/>
  <c r="G899" i="10"/>
  <c r="G908" i="10"/>
  <c r="G910" i="10"/>
  <c r="G909" i="10"/>
  <c r="G918" i="10"/>
  <c r="G920" i="10"/>
  <c r="G919" i="10"/>
  <c r="G921" i="10"/>
  <c r="G1030" i="10"/>
  <c r="F1212" i="10"/>
  <c r="E1224" i="10"/>
  <c r="G1282" i="10"/>
  <c r="E1290" i="10"/>
  <c r="F997" i="10"/>
  <c r="G999" i="10" s="1"/>
  <c r="E1006" i="10"/>
  <c r="G1006" i="10"/>
  <c r="D1007" i="10"/>
  <c r="E1009" i="10" s="1"/>
  <c r="E1014" i="10"/>
  <c r="E1021" i="10"/>
  <c r="G1020" i="10"/>
  <c r="H1123" i="10"/>
  <c r="G771" i="10"/>
  <c r="G781" i="10"/>
  <c r="G791" i="10"/>
  <c r="G801" i="10"/>
  <c r="G811" i="10"/>
  <c r="G821" i="10"/>
  <c r="E903" i="10"/>
  <c r="E904" i="10"/>
  <c r="E905" i="10"/>
  <c r="E913" i="10"/>
  <c r="E914" i="10"/>
  <c r="E915" i="10"/>
  <c r="E923" i="10"/>
  <c r="E924" i="10"/>
  <c r="E925" i="10"/>
  <c r="G871" i="10"/>
  <c r="G911" i="10"/>
  <c r="E926" i="10"/>
  <c r="G1031" i="10"/>
  <c r="H1227" i="10"/>
  <c r="E1228" i="10"/>
  <c r="E1229" i="10"/>
  <c r="E1230" i="10"/>
  <c r="H1232" i="10"/>
  <c r="G1233" i="10"/>
  <c r="G1234" i="10"/>
  <c r="G1236" i="10"/>
  <c r="G1235" i="10"/>
  <c r="E1304" i="10"/>
  <c r="G776" i="10"/>
  <c r="G786" i="10"/>
  <c r="G796" i="10"/>
  <c r="G806" i="10"/>
  <c r="G816" i="10"/>
  <c r="G865" i="10"/>
  <c r="G876" i="10"/>
  <c r="G886" i="10"/>
  <c r="G906" i="10"/>
  <c r="G916" i="10"/>
  <c r="G926" i="10"/>
  <c r="E1248" i="10"/>
  <c r="E1250" i="10"/>
  <c r="D1262" i="10"/>
  <c r="E1313" i="10"/>
  <c r="H1012" i="10"/>
  <c r="G1013" i="10"/>
  <c r="H1027" i="10"/>
  <c r="E1031" i="10"/>
  <c r="H1127" i="10"/>
  <c r="E768" i="10"/>
  <c r="E778" i="10"/>
  <c r="E788" i="10"/>
  <c r="E798" i="10"/>
  <c r="E808" i="10"/>
  <c r="E818" i="10"/>
  <c r="G856" i="10"/>
  <c r="E848" i="10"/>
  <c r="E850" i="10"/>
  <c r="E868" i="10"/>
  <c r="G938" i="10"/>
  <c r="E1029" i="10"/>
  <c r="G1255" i="10"/>
  <c r="H1252" i="10"/>
  <c r="E1244" i="10"/>
  <c r="E1251" i="10"/>
  <c r="G1253" i="10"/>
  <c r="H1307" i="10"/>
  <c r="E1310" i="10"/>
  <c r="E1311" i="10"/>
  <c r="H1312" i="10"/>
  <c r="G1312" i="10"/>
  <c r="E1316" i="10"/>
  <c r="G1186" i="10"/>
  <c r="H1237" i="10"/>
  <c r="G1238" i="10"/>
  <c r="G1241" i="10"/>
  <c r="E1254" i="10"/>
  <c r="E1274" i="10"/>
  <c r="E1283" i="10"/>
  <c r="H1222" i="10"/>
  <c r="G1223" i="10"/>
  <c r="D1292" i="10"/>
  <c r="E1296" i="10" s="1"/>
  <c r="F1292" i="10"/>
  <c r="G1294" i="10" s="1"/>
  <c r="G1270" i="10"/>
  <c r="G1271" i="10"/>
  <c r="D1212" i="10"/>
  <c r="G853" i="10"/>
  <c r="G854" i="10"/>
  <c r="G850" i="10"/>
  <c r="G851" i="10"/>
  <c r="G844" i="10"/>
  <c r="G845" i="10"/>
  <c r="G846" i="10"/>
  <c r="G833" i="10"/>
  <c r="G834" i="10"/>
  <c r="G826" i="10"/>
  <c r="G823" i="10"/>
  <c r="H1107" i="10"/>
  <c r="D1022" i="10"/>
  <c r="H1008" i="10"/>
  <c r="D995" i="10"/>
  <c r="H1001" i="10"/>
  <c r="D997" i="10"/>
  <c r="E999" i="10" s="1"/>
  <c r="H940" i="10"/>
  <c r="H941" i="10"/>
  <c r="H943" i="10"/>
  <c r="H945" i="10"/>
  <c r="H948" i="10"/>
  <c r="F936" i="10"/>
  <c r="F935" i="10"/>
  <c r="F934" i="10"/>
  <c r="F929" i="10" s="1"/>
  <c r="F933" i="10"/>
  <c r="D934" i="10"/>
  <c r="D935" i="10"/>
  <c r="D936" i="10"/>
  <c r="D933" i="10"/>
  <c r="H925" i="10"/>
  <c r="H915" i="10"/>
  <c r="H920" i="10"/>
  <c r="H900" i="10"/>
  <c r="H903" i="10"/>
  <c r="H910" i="10"/>
  <c r="H885" i="10"/>
  <c r="H868" i="10"/>
  <c r="H873" i="10"/>
  <c r="H844" i="10"/>
  <c r="H845" i="10"/>
  <c r="H850" i="10"/>
  <c r="H853" i="10"/>
  <c r="H720" i="10"/>
  <c r="H725" i="10"/>
  <c r="H730" i="10"/>
  <c r="H735" i="10"/>
  <c r="H740" i="10"/>
  <c r="H745" i="10"/>
  <c r="H750" i="10"/>
  <c r="H755" i="10"/>
  <c r="H760" i="10"/>
  <c r="H764" i="10"/>
  <c r="H769" i="10"/>
  <c r="H774" i="10"/>
  <c r="H775" i="10"/>
  <c r="H780" i="10"/>
  <c r="H785" i="10"/>
  <c r="H788" i="10"/>
  <c r="H793" i="10"/>
  <c r="H798" i="10"/>
  <c r="H803" i="10"/>
  <c r="H809" i="10"/>
  <c r="H815" i="10"/>
  <c r="H819" i="10"/>
  <c r="H820" i="10"/>
  <c r="H699" i="10"/>
  <c r="H704" i="10"/>
  <c r="H710" i="10"/>
  <c r="H715" i="10"/>
  <c r="H685" i="10"/>
  <c r="H690" i="10"/>
  <c r="H695" i="10"/>
  <c r="H669" i="10"/>
  <c r="H675" i="10"/>
  <c r="H680" i="10"/>
  <c r="F636" i="10"/>
  <c r="F635" i="10"/>
  <c r="F634" i="10"/>
  <c r="F633" i="10"/>
  <c r="D634" i="10"/>
  <c r="D635" i="10"/>
  <c r="D636" i="10"/>
  <c r="D633" i="10"/>
  <c r="H643" i="10"/>
  <c r="H648" i="10"/>
  <c r="H653" i="10"/>
  <c r="H655" i="10"/>
  <c r="F652" i="10"/>
  <c r="G654" i="10" s="1"/>
  <c r="D652" i="10"/>
  <c r="E654" i="10" s="1"/>
  <c r="F647" i="10"/>
  <c r="D647" i="10"/>
  <c r="F642" i="10"/>
  <c r="G643" i="10" s="1"/>
  <c r="D642" i="10"/>
  <c r="F637" i="10"/>
  <c r="D637" i="10"/>
  <c r="F627" i="10"/>
  <c r="D627" i="10"/>
  <c r="E631" i="10" s="1"/>
  <c r="F626" i="10"/>
  <c r="F625" i="10"/>
  <c r="F624" i="10"/>
  <c r="F623" i="10"/>
  <c r="D624" i="10"/>
  <c r="D625" i="10"/>
  <c r="D626" i="10"/>
  <c r="D623" i="10"/>
  <c r="F546" i="10"/>
  <c r="F545" i="10"/>
  <c r="F544" i="10"/>
  <c r="F543" i="10"/>
  <c r="D544" i="10"/>
  <c r="D545" i="10"/>
  <c r="D546" i="10"/>
  <c r="D543" i="10"/>
  <c r="H618" i="10"/>
  <c r="H619" i="10"/>
  <c r="H620" i="10"/>
  <c r="H621" i="10"/>
  <c r="H614" i="10"/>
  <c r="H615" i="10"/>
  <c r="H616" i="10"/>
  <c r="H611" i="10"/>
  <c r="H595" i="10"/>
  <c r="H596" i="10"/>
  <c r="H598" i="10"/>
  <c r="H599" i="10"/>
  <c r="H600" i="10"/>
  <c r="H601" i="10"/>
  <c r="H603" i="10"/>
  <c r="H604" i="10"/>
  <c r="H605" i="10"/>
  <c r="H606" i="10"/>
  <c r="H608" i="10"/>
  <c r="H609" i="10"/>
  <c r="H584" i="10"/>
  <c r="H585" i="10"/>
  <c r="H588" i="10"/>
  <c r="H593" i="10"/>
  <c r="H551" i="10"/>
  <c r="H553" i="10"/>
  <c r="H555" i="10"/>
  <c r="H558" i="10"/>
  <c r="H559" i="10"/>
  <c r="H560" i="10"/>
  <c r="H561" i="10"/>
  <c r="H563" i="10"/>
  <c r="H568" i="10"/>
  <c r="H569" i="10"/>
  <c r="H570" i="10"/>
  <c r="H571" i="10"/>
  <c r="H573" i="10"/>
  <c r="H574" i="10"/>
  <c r="H575" i="10"/>
  <c r="H576" i="10"/>
  <c r="H578" i="10"/>
  <c r="F521" i="10"/>
  <c r="F520" i="10"/>
  <c r="F519" i="10"/>
  <c r="F518" i="10"/>
  <c r="D519" i="10"/>
  <c r="D520" i="10"/>
  <c r="D521" i="10"/>
  <c r="D518" i="10"/>
  <c r="H540" i="10"/>
  <c r="H526" i="10"/>
  <c r="H529" i="10"/>
  <c r="H530" i="10"/>
  <c r="H533" i="10"/>
  <c r="F617" i="10"/>
  <c r="D617" i="10"/>
  <c r="E621" i="10" s="1"/>
  <c r="F612" i="10"/>
  <c r="G614" i="10" s="1"/>
  <c r="D612" i="10"/>
  <c r="E614" i="10" s="1"/>
  <c r="F607" i="10"/>
  <c r="D607" i="10"/>
  <c r="E611" i="10" s="1"/>
  <c r="F602" i="10"/>
  <c r="G605" i="10" s="1"/>
  <c r="D602" i="10"/>
  <c r="E606" i="10" s="1"/>
  <c r="F597" i="10"/>
  <c r="D597" i="10"/>
  <c r="E601" i="10" s="1"/>
  <c r="F592" i="10"/>
  <c r="G594" i="10" s="1"/>
  <c r="D592" i="10"/>
  <c r="E594" i="10" s="1"/>
  <c r="F587" i="10"/>
  <c r="D587" i="10"/>
  <c r="F582" i="10"/>
  <c r="G583" i="10" s="1"/>
  <c r="D582" i="10"/>
  <c r="E583" i="10" s="1"/>
  <c r="F577" i="10"/>
  <c r="D577" i="10"/>
  <c r="F572" i="10"/>
  <c r="G576" i="10" s="1"/>
  <c r="D572" i="10"/>
  <c r="E574" i="10" s="1"/>
  <c r="F567" i="10"/>
  <c r="G571" i="10" s="1"/>
  <c r="D567" i="10"/>
  <c r="E569" i="10" s="1"/>
  <c r="F562" i="10"/>
  <c r="G566" i="10" s="1"/>
  <c r="D562" i="10"/>
  <c r="E564" i="10" s="1"/>
  <c r="F557" i="10"/>
  <c r="G561" i="10" s="1"/>
  <c r="D557" i="10"/>
  <c r="E559" i="10" s="1"/>
  <c r="F552" i="10"/>
  <c r="G553" i="10" s="1"/>
  <c r="D552" i="10"/>
  <c r="E553" i="10" s="1"/>
  <c r="F547" i="10"/>
  <c r="G548" i="10" s="1"/>
  <c r="D547" i="10"/>
  <c r="E548" i="10" s="1"/>
  <c r="F537" i="10"/>
  <c r="D537" i="10"/>
  <c r="E539" i="10" s="1"/>
  <c r="F532" i="10"/>
  <c r="G534" i="10" s="1"/>
  <c r="D532" i="10"/>
  <c r="E534" i="10" s="1"/>
  <c r="F527" i="10"/>
  <c r="D527" i="10"/>
  <c r="F522" i="10"/>
  <c r="G531" i="10" s="1"/>
  <c r="D522" i="10"/>
  <c r="E524" i="10" s="1"/>
  <c r="F512" i="10"/>
  <c r="D512" i="10"/>
  <c r="E516" i="10" s="1"/>
  <c r="F507" i="10"/>
  <c r="G509" i="10" s="1"/>
  <c r="D507" i="10"/>
  <c r="E511" i="10" s="1"/>
  <c r="F502" i="10"/>
  <c r="G503" i="10" s="1"/>
  <c r="D502" i="10"/>
  <c r="E505" i="10" s="1"/>
  <c r="H506" i="10"/>
  <c r="H508" i="10"/>
  <c r="H509" i="10"/>
  <c r="H510" i="10"/>
  <c r="H511" i="10"/>
  <c r="H513" i="10"/>
  <c r="H514" i="10"/>
  <c r="H515" i="10"/>
  <c r="F501" i="10"/>
  <c r="F500" i="10"/>
  <c r="F499" i="10"/>
  <c r="F498" i="10"/>
  <c r="D499" i="10"/>
  <c r="D500" i="10"/>
  <c r="D501" i="10"/>
  <c r="D498" i="10"/>
  <c r="H488" i="10"/>
  <c r="H490" i="10"/>
  <c r="H493" i="10"/>
  <c r="H494" i="10"/>
  <c r="H495" i="10"/>
  <c r="H478" i="10"/>
  <c r="H479" i="10"/>
  <c r="H480" i="10"/>
  <c r="H481" i="10"/>
  <c r="H483" i="10"/>
  <c r="H484" i="10"/>
  <c r="H485" i="10"/>
  <c r="H486" i="10"/>
  <c r="F492" i="10"/>
  <c r="D492" i="10"/>
  <c r="F487" i="10"/>
  <c r="D487" i="10"/>
  <c r="F482" i="10"/>
  <c r="D482" i="10"/>
  <c r="F477" i="10"/>
  <c r="D477" i="10"/>
  <c r="F472" i="10"/>
  <c r="D472" i="10"/>
  <c r="F467" i="10"/>
  <c r="D467" i="10"/>
  <c r="F462" i="10"/>
  <c r="G465" i="10" s="1"/>
  <c r="D462" i="10"/>
  <c r="E464" i="10" s="1"/>
  <c r="F457" i="10"/>
  <c r="G460" i="10" s="1"/>
  <c r="D457" i="10"/>
  <c r="E458" i="10" s="1"/>
  <c r="E457" i="10" s="1"/>
  <c r="F452" i="10"/>
  <c r="H456" i="10"/>
  <c r="H458" i="10"/>
  <c r="H459" i="10"/>
  <c r="H460" i="10"/>
  <c r="H461" i="10"/>
  <c r="H463" i="10"/>
  <c r="H464" i="10"/>
  <c r="H465" i="10"/>
  <c r="H466" i="10"/>
  <c r="H468" i="10"/>
  <c r="H469" i="10"/>
  <c r="H470" i="10"/>
  <c r="H471" i="10"/>
  <c r="F451" i="10"/>
  <c r="F450" i="10"/>
  <c r="F449" i="10"/>
  <c r="F448" i="10"/>
  <c r="D449" i="10"/>
  <c r="D450" i="10"/>
  <c r="D451" i="10"/>
  <c r="D448" i="10"/>
  <c r="H433" i="10"/>
  <c r="H438" i="10"/>
  <c r="H408" i="10"/>
  <c r="H388" i="10"/>
  <c r="H393" i="10"/>
  <c r="H358" i="10"/>
  <c r="H363" i="10"/>
  <c r="H368" i="10"/>
  <c r="H373" i="10"/>
  <c r="H378" i="10"/>
  <c r="H383" i="10"/>
  <c r="F311" i="10"/>
  <c r="F310" i="10"/>
  <c r="F309" i="10"/>
  <c r="F308" i="10"/>
  <c r="D309" i="10"/>
  <c r="D310" i="10"/>
  <c r="D311" i="10"/>
  <c r="D308" i="10"/>
  <c r="F296" i="10"/>
  <c r="F295" i="10"/>
  <c r="F294" i="10"/>
  <c r="F293" i="10"/>
  <c r="D294" i="10"/>
  <c r="D295" i="10"/>
  <c r="D296" i="10"/>
  <c r="D293" i="10"/>
  <c r="D446" i="10" l="1"/>
  <c r="F444" i="10"/>
  <c r="D445" i="10"/>
  <c r="D444" i="10"/>
  <c r="F446" i="10"/>
  <c r="E650" i="10"/>
  <c r="E646" i="10"/>
  <c r="E644" i="10"/>
  <c r="E651" i="10"/>
  <c r="E649" i="10"/>
  <c r="E645" i="10"/>
  <c r="F445" i="10"/>
  <c r="D443" i="10"/>
  <c r="F443" i="10"/>
  <c r="G638" i="10"/>
  <c r="G650" i="10"/>
  <c r="G646" i="10"/>
  <c r="G644" i="10"/>
  <c r="G651" i="10"/>
  <c r="G649" i="10"/>
  <c r="G645" i="10"/>
  <c r="E579" i="10"/>
  <c r="E591" i="10"/>
  <c r="E589" i="10"/>
  <c r="E590" i="10"/>
  <c r="G506" i="10"/>
  <c r="G581" i="10"/>
  <c r="G591" i="10"/>
  <c r="G589" i="10"/>
  <c r="G590" i="10"/>
  <c r="G1182" i="10"/>
  <c r="G1362" i="10"/>
  <c r="E1367" i="10"/>
  <c r="E1362" i="10"/>
  <c r="E1358" i="10"/>
  <c r="E1352" i="10"/>
  <c r="G1347" i="10"/>
  <c r="E1347" i="10"/>
  <c r="G1342" i="10"/>
  <c r="G1222" i="10"/>
  <c r="G1252" i="10"/>
  <c r="G1124" i="10"/>
  <c r="F1022" i="10"/>
  <c r="G1025" i="10" s="1"/>
  <c r="G1012" i="10"/>
  <c r="E1012" i="10"/>
  <c r="G1242" i="10"/>
  <c r="G1237" i="10"/>
  <c r="G1232" i="10"/>
  <c r="E1232" i="10"/>
  <c r="E1227" i="10"/>
  <c r="G1017" i="10"/>
  <c r="E1017" i="10"/>
  <c r="G1027" i="10"/>
  <c r="E1027" i="10"/>
  <c r="G1002" i="10"/>
  <c r="E1002" i="10"/>
  <c r="G1247" i="10"/>
  <c r="E1247" i="10"/>
  <c r="E1242" i="10"/>
  <c r="E1237" i="10"/>
  <c r="G1227" i="10"/>
  <c r="E1222" i="10"/>
  <c r="E1010" i="10"/>
  <c r="H996" i="10"/>
  <c r="H997" i="10"/>
  <c r="G1267" i="10"/>
  <c r="E1267" i="10"/>
  <c r="G922" i="10"/>
  <c r="G1001" i="10"/>
  <c r="G1125" i="10"/>
  <c r="E1011" i="10"/>
  <c r="G1000" i="10"/>
  <c r="G998" i="10"/>
  <c r="G1361" i="10"/>
  <c r="G1359" i="10"/>
  <c r="G1360" i="10"/>
  <c r="E515" i="10"/>
  <c r="G463" i="10"/>
  <c r="G462" i="10" s="1"/>
  <c r="G510" i="10"/>
  <c r="E1008" i="10"/>
  <c r="H492" i="10"/>
  <c r="E554" i="10"/>
  <c r="E847" i="10"/>
  <c r="E1000" i="10"/>
  <c r="D497" i="10"/>
  <c r="E500" i="10" s="1"/>
  <c r="G511" i="10"/>
  <c r="G523" i="10"/>
  <c r="G529" i="10"/>
  <c r="E630" i="10"/>
  <c r="E643" i="10"/>
  <c r="F993" i="10"/>
  <c r="F992" i="10" s="1"/>
  <c r="H1007" i="10"/>
  <c r="H1122" i="10"/>
  <c r="G882" i="10"/>
  <c r="G862" i="10"/>
  <c r="G852" i="10"/>
  <c r="E852" i="10"/>
  <c r="G847" i="10"/>
  <c r="G842" i="10"/>
  <c r="E842" i="10"/>
  <c r="G832" i="10"/>
  <c r="E832" i="10"/>
  <c r="G822" i="10"/>
  <c r="E571" i="10"/>
  <c r="E613" i="10"/>
  <c r="H642" i="10"/>
  <c r="E1126" i="10"/>
  <c r="G1123" i="10"/>
  <c r="E998" i="10"/>
  <c r="G464" i="10"/>
  <c r="E514" i="10"/>
  <c r="G555" i="10"/>
  <c r="E573" i="10"/>
  <c r="E585" i="10"/>
  <c r="E656" i="10"/>
  <c r="H635" i="10"/>
  <c r="E1123" i="10"/>
  <c r="E1001" i="10"/>
  <c r="E1361" i="10"/>
  <c r="E563" i="10"/>
  <c r="E584" i="10"/>
  <c r="E566" i="10"/>
  <c r="E1360" i="10"/>
  <c r="H467" i="10"/>
  <c r="E471" i="10"/>
  <c r="E468" i="10"/>
  <c r="E470" i="10"/>
  <c r="E469" i="10"/>
  <c r="H477" i="10"/>
  <c r="E481" i="10"/>
  <c r="E478" i="10"/>
  <c r="E479" i="10"/>
  <c r="E480" i="10"/>
  <c r="E491" i="10"/>
  <c r="E488" i="10"/>
  <c r="E490" i="10"/>
  <c r="E489" i="10"/>
  <c r="E535" i="10"/>
  <c r="E550" i="10"/>
  <c r="E560" i="10"/>
  <c r="G574" i="10"/>
  <c r="G615" i="10"/>
  <c r="G648" i="10"/>
  <c r="D932" i="10"/>
  <c r="E933" i="10" s="1"/>
  <c r="F932" i="10"/>
  <c r="G934" i="10" s="1"/>
  <c r="G469" i="10"/>
  <c r="G470" i="10"/>
  <c r="G468" i="10"/>
  <c r="G471" i="10"/>
  <c r="G479" i="10"/>
  <c r="G480" i="10"/>
  <c r="G478" i="10"/>
  <c r="G481" i="10"/>
  <c r="G489" i="10"/>
  <c r="G490" i="10"/>
  <c r="G488" i="10"/>
  <c r="G491" i="10"/>
  <c r="E459" i="10"/>
  <c r="G525" i="10"/>
  <c r="G530" i="10"/>
  <c r="G535" i="10"/>
  <c r="E549" i="10"/>
  <c r="G558" i="10"/>
  <c r="G557" i="10" s="1"/>
  <c r="E570" i="10"/>
  <c r="E578" i="10"/>
  <c r="G603" i="10"/>
  <c r="D542" i="10"/>
  <c r="E629" i="10"/>
  <c r="G641" i="10"/>
  <c r="G1296" i="10"/>
  <c r="E1266" i="10"/>
  <c r="E1264" i="10"/>
  <c r="G1008" i="10"/>
  <c r="E1265" i="10"/>
  <c r="E456" i="10"/>
  <c r="E454" i="10"/>
  <c r="E455" i="10"/>
  <c r="E453" i="10"/>
  <c r="E476" i="10"/>
  <c r="E474" i="10"/>
  <c r="E475" i="10"/>
  <c r="E473" i="10"/>
  <c r="E486" i="10"/>
  <c r="E484" i="10"/>
  <c r="E485" i="10"/>
  <c r="E483" i="10"/>
  <c r="E496" i="10"/>
  <c r="E494" i="10"/>
  <c r="E495" i="10"/>
  <c r="E493" i="10"/>
  <c r="E510" i="10"/>
  <c r="H597" i="10"/>
  <c r="G526" i="10"/>
  <c r="E533" i="10"/>
  <c r="E556" i="10"/>
  <c r="G559" i="10"/>
  <c r="G564" i="10"/>
  <c r="E581" i="10"/>
  <c r="G586" i="10"/>
  <c r="G593" i="10"/>
  <c r="G604" i="10"/>
  <c r="G627" i="10"/>
  <c r="G640" i="10"/>
  <c r="F632" i="10"/>
  <c r="G636" i="10" s="1"/>
  <c r="E1124" i="10"/>
  <c r="G1009" i="10"/>
  <c r="D447" i="10"/>
  <c r="E451" i="10" s="1"/>
  <c r="F447" i="10"/>
  <c r="G450" i="10" s="1"/>
  <c r="G454" i="10"/>
  <c r="G456" i="10"/>
  <c r="G455" i="10"/>
  <c r="G453" i="10"/>
  <c r="G476" i="10"/>
  <c r="G474" i="10"/>
  <c r="G473" i="10"/>
  <c r="G475" i="10"/>
  <c r="H482" i="10"/>
  <c r="G484" i="10"/>
  <c r="G486" i="10"/>
  <c r="G485" i="10"/>
  <c r="G483" i="10"/>
  <c r="G494" i="10"/>
  <c r="G496" i="10"/>
  <c r="G493" i="10"/>
  <c r="G495" i="10"/>
  <c r="G508" i="10"/>
  <c r="G507" i="10" s="1"/>
  <c r="H527" i="10"/>
  <c r="H537" i="10"/>
  <c r="G528" i="10"/>
  <c r="E536" i="10"/>
  <c r="E555" i="10"/>
  <c r="H572" i="10"/>
  <c r="E561" i="10"/>
  <c r="G560" i="10"/>
  <c r="E568" i="10"/>
  <c r="E567" i="10" s="1"/>
  <c r="E576" i="10"/>
  <c r="E580" i="10"/>
  <c r="E586" i="10"/>
  <c r="G595" i="10"/>
  <c r="G606" i="10"/>
  <c r="G613" i="10"/>
  <c r="E628" i="10"/>
  <c r="G639" i="10"/>
  <c r="E653" i="10"/>
  <c r="E1125" i="10"/>
  <c r="G1010" i="10"/>
  <c r="E1263" i="10"/>
  <c r="G1293" i="10"/>
  <c r="E1294" i="10"/>
  <c r="E1295" i="10"/>
  <c r="E1293" i="10"/>
  <c r="G1295" i="10"/>
  <c r="E1024" i="10"/>
  <c r="E1025" i="10"/>
  <c r="E1026" i="10"/>
  <c r="E1023" i="10"/>
  <c r="D992" i="10"/>
  <c r="E994" i="10" s="1"/>
  <c r="G461" i="10"/>
  <c r="G458" i="10"/>
  <c r="G457" i="10" s="1"/>
  <c r="E529" i="10"/>
  <c r="E526" i="10"/>
  <c r="E525" i="10"/>
  <c r="E530" i="10"/>
  <c r="E540" i="10"/>
  <c r="G551" i="10"/>
  <c r="G554" i="10"/>
  <c r="H577" i="10"/>
  <c r="G563" i="10"/>
  <c r="G570" i="10"/>
  <c r="G573" i="10"/>
  <c r="G580" i="10"/>
  <c r="G585" i="10"/>
  <c r="H587" i="10"/>
  <c r="G588" i="10"/>
  <c r="E600" i="10"/>
  <c r="E610" i="10"/>
  <c r="E608" i="10"/>
  <c r="E620" i="10"/>
  <c r="E618" i="10"/>
  <c r="E588" i="10"/>
  <c r="E599" i="10"/>
  <c r="E609" i="10"/>
  <c r="E619" i="10"/>
  <c r="H462" i="10"/>
  <c r="E465" i="10"/>
  <c r="E461" i="10"/>
  <c r="E463" i="10"/>
  <c r="E462" i="10" s="1"/>
  <c r="H501" i="10"/>
  <c r="F497" i="10"/>
  <c r="G501" i="10" s="1"/>
  <c r="G536" i="10"/>
  <c r="H532" i="10"/>
  <c r="G601" i="10"/>
  <c r="G598" i="10"/>
  <c r="G610" i="10"/>
  <c r="G609" i="10"/>
  <c r="G620" i="10"/>
  <c r="G619" i="10"/>
  <c r="E528" i="10"/>
  <c r="E538" i="10"/>
  <c r="D517" i="10"/>
  <c r="E521" i="10" s="1"/>
  <c r="G549" i="10"/>
  <c r="G556" i="10"/>
  <c r="H562" i="10"/>
  <c r="G565" i="10"/>
  <c r="G568" i="10"/>
  <c r="G567" i="10" s="1"/>
  <c r="G575" i="10"/>
  <c r="G578" i="10"/>
  <c r="G600" i="10"/>
  <c r="H607" i="10"/>
  <c r="G608" i="10"/>
  <c r="G618" i="10"/>
  <c r="E460" i="10"/>
  <c r="E466" i="10"/>
  <c r="G466" i="10"/>
  <c r="E504" i="10"/>
  <c r="E513" i="10"/>
  <c r="E512" i="10" s="1"/>
  <c r="G505" i="10"/>
  <c r="G504" i="10"/>
  <c r="G514" i="10"/>
  <c r="G515" i="10"/>
  <c r="E596" i="10"/>
  <c r="E595" i="10"/>
  <c r="E605" i="10"/>
  <c r="E604" i="10"/>
  <c r="E616" i="10"/>
  <c r="E615" i="10"/>
  <c r="E523" i="10"/>
  <c r="E531" i="10"/>
  <c r="G533" i="10"/>
  <c r="E541" i="10"/>
  <c r="E551" i="10"/>
  <c r="G550" i="10"/>
  <c r="H552" i="10"/>
  <c r="E558" i="10"/>
  <c r="E557" i="10" s="1"/>
  <c r="E565" i="10"/>
  <c r="G569" i="10"/>
  <c r="E575" i="10"/>
  <c r="G579" i="10"/>
  <c r="G584" i="10"/>
  <c r="H592" i="10"/>
  <c r="E593" i="10"/>
  <c r="E598" i="10"/>
  <c r="G599" i="10"/>
  <c r="H602" i="10"/>
  <c r="E603" i="10"/>
  <c r="G611" i="10"/>
  <c r="G621" i="10"/>
  <c r="D622" i="10"/>
  <c r="E624" i="10" s="1"/>
  <c r="F622" i="10"/>
  <c r="G622" i="10" s="1"/>
  <c r="E641" i="10"/>
  <c r="E638" i="10"/>
  <c r="H647" i="10"/>
  <c r="E639" i="10"/>
  <c r="E648" i="10"/>
  <c r="G524" i="10"/>
  <c r="H557" i="10"/>
  <c r="G596" i="10"/>
  <c r="G616" i="10"/>
  <c r="G656" i="10"/>
  <c r="G655" i="10"/>
  <c r="H652" i="10"/>
  <c r="E640" i="10"/>
  <c r="G653" i="10"/>
  <c r="E655" i="10"/>
  <c r="D632" i="10"/>
  <c r="E634" i="10" s="1"/>
  <c r="F542" i="10"/>
  <c r="H567" i="10"/>
  <c r="F517" i="10"/>
  <c r="G516" i="10"/>
  <c r="H512" i="10"/>
  <c r="G513" i="10"/>
  <c r="G512" i="10" s="1"/>
  <c r="E509" i="10"/>
  <c r="E508" i="10"/>
  <c r="E507" i="10" s="1"/>
  <c r="H507" i="10"/>
  <c r="E503" i="10"/>
  <c r="H502" i="10"/>
  <c r="E506" i="10"/>
  <c r="G459" i="10"/>
  <c r="H457" i="10"/>
  <c r="F267" i="10"/>
  <c r="D267" i="10"/>
  <c r="E270" i="10" s="1"/>
  <c r="D243" i="10"/>
  <c r="D228" i="10"/>
  <c r="F126" i="10"/>
  <c r="F125" i="10"/>
  <c r="F123" i="10"/>
  <c r="H123" i="10" s="1"/>
  <c r="D124" i="10"/>
  <c r="D125" i="10"/>
  <c r="D123" i="10"/>
  <c r="D108" i="10"/>
  <c r="D88" i="10"/>
  <c r="F246" i="10"/>
  <c r="F245" i="10"/>
  <c r="F244" i="10"/>
  <c r="F243" i="10"/>
  <c r="D244" i="10"/>
  <c r="D245" i="10"/>
  <c r="D246" i="10"/>
  <c r="F231" i="10"/>
  <c r="F230" i="10"/>
  <c r="F229" i="10"/>
  <c r="F228" i="10"/>
  <c r="D229" i="10"/>
  <c r="D230" i="10"/>
  <c r="D231" i="10"/>
  <c r="F332" i="10"/>
  <c r="D332" i="10"/>
  <c r="F327" i="10"/>
  <c r="D327" i="10"/>
  <c r="F322" i="10"/>
  <c r="D322" i="10"/>
  <c r="F317" i="10"/>
  <c r="D317" i="10"/>
  <c r="F312" i="10"/>
  <c r="D312" i="10"/>
  <c r="F307" i="10"/>
  <c r="D307" i="10"/>
  <c r="F302" i="10"/>
  <c r="D302" i="10"/>
  <c r="F297" i="10"/>
  <c r="D297" i="10"/>
  <c r="F292" i="10"/>
  <c r="D292" i="10"/>
  <c r="F287" i="10"/>
  <c r="D287" i="10"/>
  <c r="F282" i="10"/>
  <c r="D282" i="10"/>
  <c r="F277" i="10"/>
  <c r="D277" i="10"/>
  <c r="F272" i="10"/>
  <c r="D272" i="10"/>
  <c r="F262" i="10"/>
  <c r="D262" i="10"/>
  <c r="F257" i="10"/>
  <c r="D257" i="10"/>
  <c r="E258" i="10" s="1"/>
  <c r="E257" i="10" s="1"/>
  <c r="F252" i="10"/>
  <c r="D252" i="10"/>
  <c r="F247" i="10"/>
  <c r="G249" i="10" s="1"/>
  <c r="D247" i="10"/>
  <c r="E249" i="10" s="1"/>
  <c r="F237" i="10"/>
  <c r="G238" i="10" s="1"/>
  <c r="D237" i="10"/>
  <c r="F232" i="10"/>
  <c r="G234" i="10" s="1"/>
  <c r="D232" i="10"/>
  <c r="E234" i="10" s="1"/>
  <c r="F222" i="10"/>
  <c r="G224" i="10" s="1"/>
  <c r="D222" i="10"/>
  <c r="F217" i="10"/>
  <c r="G218" i="10" s="1"/>
  <c r="D217" i="10"/>
  <c r="E218" i="10" s="1"/>
  <c r="F212" i="10"/>
  <c r="D212" i="10"/>
  <c r="F207" i="10"/>
  <c r="G208" i="10" s="1"/>
  <c r="D207" i="10"/>
  <c r="E210" i="10" s="1"/>
  <c r="F202" i="10"/>
  <c r="G204" i="10" s="1"/>
  <c r="D202" i="10"/>
  <c r="F197" i="10"/>
  <c r="G198" i="10" s="1"/>
  <c r="E198" i="10"/>
  <c r="F187" i="10"/>
  <c r="D187" i="10"/>
  <c r="E189" i="10" s="1"/>
  <c r="F182" i="10"/>
  <c r="G183" i="10" s="1"/>
  <c r="D182" i="10"/>
  <c r="F177" i="10"/>
  <c r="D177" i="10"/>
  <c r="E178" i="10" s="1"/>
  <c r="F172" i="10"/>
  <c r="G175" i="10" s="1"/>
  <c r="D172" i="10"/>
  <c r="F167" i="10"/>
  <c r="G171" i="10" s="1"/>
  <c r="D167" i="10"/>
  <c r="E170" i="10" s="1"/>
  <c r="F162" i="10"/>
  <c r="G165" i="10" s="1"/>
  <c r="F152" i="10"/>
  <c r="G155" i="10" s="1"/>
  <c r="D152" i="10"/>
  <c r="F147" i="10"/>
  <c r="D147" i="10"/>
  <c r="E151" i="10" s="1"/>
  <c r="F142" i="10"/>
  <c r="G145" i="10" s="1"/>
  <c r="D142" i="10"/>
  <c r="D137" i="10"/>
  <c r="E140" i="10" s="1"/>
  <c r="F132" i="10"/>
  <c r="G135" i="10" s="1"/>
  <c r="D132" i="10"/>
  <c r="F127" i="10"/>
  <c r="G131" i="10" s="1"/>
  <c r="D127" i="10"/>
  <c r="E130" i="10" s="1"/>
  <c r="H335" i="10"/>
  <c r="H328" i="10"/>
  <c r="H323" i="10"/>
  <c r="H318" i="10"/>
  <c r="H313" i="10"/>
  <c r="H310" i="10"/>
  <c r="H308" i="10"/>
  <c r="H303" i="10"/>
  <c r="H298" i="10"/>
  <c r="H293" i="10"/>
  <c r="H288" i="10"/>
  <c r="H286" i="10"/>
  <c r="H283" i="10"/>
  <c r="H281" i="10"/>
  <c r="H278" i="10"/>
  <c r="H276" i="10"/>
  <c r="H273" i="10"/>
  <c r="H270" i="10"/>
  <c r="H266" i="10"/>
  <c r="H265" i="10"/>
  <c r="H263" i="10"/>
  <c r="H258" i="10"/>
  <c r="H253" i="10"/>
  <c r="H248" i="10"/>
  <c r="H238" i="10"/>
  <c r="H236" i="10"/>
  <c r="H233" i="10"/>
  <c r="H225" i="10"/>
  <c r="H223" i="10"/>
  <c r="H218" i="10"/>
  <c r="H213" i="10"/>
  <c r="H208" i="10"/>
  <c r="H203" i="10"/>
  <c r="H201" i="10"/>
  <c r="H198" i="10"/>
  <c r="H190" i="10"/>
  <c r="H183" i="10"/>
  <c r="H181" i="10"/>
  <c r="H178" i="10"/>
  <c r="H175" i="10"/>
  <c r="H173" i="10"/>
  <c r="H171" i="10"/>
  <c r="H168" i="10"/>
  <c r="H165" i="10"/>
  <c r="H155" i="10"/>
  <c r="H153" i="10"/>
  <c r="H150" i="10"/>
  <c r="H149" i="10"/>
  <c r="H148" i="10"/>
  <c r="H145" i="10"/>
  <c r="H143" i="10"/>
  <c r="H140" i="10"/>
  <c r="H138" i="10"/>
  <c r="H136" i="10"/>
  <c r="H130" i="10"/>
  <c r="H23" i="10"/>
  <c r="F91" i="10"/>
  <c r="F90" i="10"/>
  <c r="F89" i="10"/>
  <c r="F88" i="10"/>
  <c r="D89" i="10"/>
  <c r="D90" i="10"/>
  <c r="D91" i="10"/>
  <c r="F71" i="10"/>
  <c r="F70" i="10"/>
  <c r="F69" i="10"/>
  <c r="F68" i="10"/>
  <c r="D69" i="10"/>
  <c r="D70" i="10"/>
  <c r="D71" i="10"/>
  <c r="D68" i="10"/>
  <c r="F56" i="10"/>
  <c r="F55" i="10"/>
  <c r="F54" i="10"/>
  <c r="F53" i="10"/>
  <c r="D54" i="10"/>
  <c r="D55" i="10"/>
  <c r="D56" i="10"/>
  <c r="D53" i="10"/>
  <c r="G24" i="10"/>
  <c r="D22" i="10"/>
  <c r="E24" i="10" s="1"/>
  <c r="G214" i="10" l="1"/>
  <c r="G221" i="10"/>
  <c r="G220" i="10"/>
  <c r="G219" i="10"/>
  <c r="G253" i="10"/>
  <c r="G252" i="10" s="1"/>
  <c r="G261" i="10"/>
  <c r="G259" i="10"/>
  <c r="G260" i="10"/>
  <c r="E221" i="10"/>
  <c r="E219" i="10"/>
  <c r="E220" i="10"/>
  <c r="E260" i="10"/>
  <c r="E261" i="10"/>
  <c r="E259" i="10"/>
  <c r="G1357" i="10"/>
  <c r="E1357" i="10"/>
  <c r="G582" i="10"/>
  <c r="G1023" i="10"/>
  <c r="G532" i="10"/>
  <c r="G1024" i="10"/>
  <c r="G1026" i="10"/>
  <c r="H1022" i="10"/>
  <c r="G502" i="10"/>
  <c r="G527" i="10"/>
  <c r="E1007" i="10"/>
  <c r="E1022" i="10"/>
  <c r="G1007" i="10"/>
  <c r="G997" i="10"/>
  <c r="E997" i="10"/>
  <c r="G587" i="10"/>
  <c r="E527" i="10"/>
  <c r="E502" i="10"/>
  <c r="G492" i="10"/>
  <c r="F242" i="10"/>
  <c r="G246" i="10" s="1"/>
  <c r="E1262" i="10"/>
  <c r="E499" i="10"/>
  <c r="E498" i="10"/>
  <c r="E501" i="10"/>
  <c r="H287" i="10"/>
  <c r="H327" i="10"/>
  <c r="G184" i="10"/>
  <c r="G199" i="10"/>
  <c r="H126" i="10"/>
  <c r="E448" i="10"/>
  <c r="G994" i="10"/>
  <c r="G995" i="10"/>
  <c r="G996" i="10"/>
  <c r="H125" i="10"/>
  <c r="H160" i="10"/>
  <c r="H993" i="10"/>
  <c r="E518" i="10"/>
  <c r="E519" i="10"/>
  <c r="G634" i="10"/>
  <c r="G936" i="10"/>
  <c r="E935" i="10"/>
  <c r="G935" i="10"/>
  <c r="E139" i="10"/>
  <c r="D87" i="10"/>
  <c r="E90" i="10" s="1"/>
  <c r="E149" i="10"/>
  <c r="G933" i="10"/>
  <c r="G449" i="10"/>
  <c r="H88" i="10"/>
  <c r="D157" i="10"/>
  <c r="E159" i="10" s="1"/>
  <c r="F157" i="10"/>
  <c r="G161" i="10" s="1"/>
  <c r="E269" i="10"/>
  <c r="E633" i="10"/>
  <c r="G451" i="10"/>
  <c r="H161" i="10"/>
  <c r="G633" i="10"/>
  <c r="G993" i="10"/>
  <c r="G448" i="10"/>
  <c r="E936" i="10"/>
  <c r="G266" i="10"/>
  <c r="G265" i="10"/>
  <c r="G264" i="10"/>
  <c r="G263" i="10"/>
  <c r="G176" i="10"/>
  <c r="H15" i="10"/>
  <c r="E211" i="10"/>
  <c r="E236" i="10"/>
  <c r="E15" i="10"/>
  <c r="G498" i="10"/>
  <c r="E625" i="10"/>
  <c r="G166" i="10"/>
  <c r="G185" i="10"/>
  <c r="E201" i="10"/>
  <c r="G240" i="10"/>
  <c r="E251" i="10"/>
  <c r="E520" i="10"/>
  <c r="G635" i="10"/>
  <c r="E934" i="10"/>
  <c r="E626" i="10"/>
  <c r="E623" i="10"/>
  <c r="E450" i="10"/>
  <c r="H197" i="10"/>
  <c r="G173" i="10"/>
  <c r="E200" i="10"/>
  <c r="E250" i="10"/>
  <c r="E268" i="10"/>
  <c r="E996" i="10"/>
  <c r="E449" i="10"/>
  <c r="E995" i="10"/>
  <c r="E993" i="10"/>
  <c r="H992" i="10"/>
  <c r="E276" i="10"/>
  <c r="E273" i="10"/>
  <c r="E274" i="10"/>
  <c r="E275" i="10"/>
  <c r="H282" i="10"/>
  <c r="E286" i="10"/>
  <c r="E283" i="10"/>
  <c r="E284" i="10"/>
  <c r="E285" i="10"/>
  <c r="H302" i="10"/>
  <c r="E306" i="10"/>
  <c r="E303" i="10"/>
  <c r="E302" i="10" s="1"/>
  <c r="E304" i="10"/>
  <c r="E305" i="10"/>
  <c r="E316" i="10"/>
  <c r="E313" i="10"/>
  <c r="E312" i="10" s="1"/>
  <c r="E314" i="10"/>
  <c r="E315" i="10"/>
  <c r="E326" i="10"/>
  <c r="E323" i="10"/>
  <c r="E322" i="10" s="1"/>
  <c r="E324" i="10"/>
  <c r="E325" i="10"/>
  <c r="E336" i="10"/>
  <c r="E333" i="10"/>
  <c r="E334" i="10"/>
  <c r="E335" i="10"/>
  <c r="E332" i="10" s="1"/>
  <c r="F87" i="10"/>
  <c r="G89" i="10" s="1"/>
  <c r="H158" i="10"/>
  <c r="G133" i="10"/>
  <c r="G143" i="10"/>
  <c r="G153" i="10"/>
  <c r="E168" i="10"/>
  <c r="G284" i="10"/>
  <c r="G283" i="10"/>
  <c r="G285" i="10"/>
  <c r="G286" i="10"/>
  <c r="G314" i="10"/>
  <c r="G313" i="10"/>
  <c r="G312" i="10" s="1"/>
  <c r="G315" i="10"/>
  <c r="G316" i="10"/>
  <c r="G324" i="10"/>
  <c r="G323" i="10"/>
  <c r="G322" i="10" s="1"/>
  <c r="G325" i="10"/>
  <c r="G326" i="10"/>
  <c r="G334" i="10"/>
  <c r="G333" i="10"/>
  <c r="G335" i="10"/>
  <c r="G332" i="10" s="1"/>
  <c r="G336" i="10"/>
  <c r="G499" i="10"/>
  <c r="G500" i="10"/>
  <c r="E23" i="10"/>
  <c r="H267" i="10"/>
  <c r="E128" i="10"/>
  <c r="G136" i="10"/>
  <c r="G146" i="10"/>
  <c r="G156" i="10"/>
  <c r="E169" i="10"/>
  <c r="E281" i="10"/>
  <c r="E278" i="10"/>
  <c r="E279" i="10"/>
  <c r="E280" i="10"/>
  <c r="E291" i="10"/>
  <c r="E288" i="10"/>
  <c r="E289" i="10"/>
  <c r="E290" i="10"/>
  <c r="E301" i="10"/>
  <c r="E298" i="10"/>
  <c r="E297" i="10" s="1"/>
  <c r="E299" i="10"/>
  <c r="E300" i="10"/>
  <c r="E321" i="10"/>
  <c r="E318" i="10"/>
  <c r="E317" i="10" s="1"/>
  <c r="E319" i="10"/>
  <c r="E320" i="10"/>
  <c r="E331" i="10"/>
  <c r="E328" i="10"/>
  <c r="E327" i="10" s="1"/>
  <c r="E329" i="10"/>
  <c r="E330" i="10"/>
  <c r="E181" i="10"/>
  <c r="E191" i="10"/>
  <c r="F121" i="10"/>
  <c r="G200" i="10"/>
  <c r="G209" i="10"/>
  <c r="H231" i="10"/>
  <c r="H229" i="10"/>
  <c r="E235" i="10"/>
  <c r="G254" i="10"/>
  <c r="D122" i="10"/>
  <c r="E125" i="10" s="1"/>
  <c r="E271" i="10"/>
  <c r="D442" i="10"/>
  <c r="E635" i="10"/>
  <c r="D9" i="10"/>
  <c r="E129" i="10"/>
  <c r="E138" i="10"/>
  <c r="E148" i="10"/>
  <c r="G163" i="10"/>
  <c r="G279" i="10"/>
  <c r="G278" i="10"/>
  <c r="G280" i="10"/>
  <c r="G281" i="10"/>
  <c r="H297" i="10"/>
  <c r="G299" i="10"/>
  <c r="G298" i="10"/>
  <c r="G297" i="10" s="1"/>
  <c r="G300" i="10"/>
  <c r="G301" i="10"/>
  <c r="H317" i="10"/>
  <c r="G319" i="10"/>
  <c r="G318" i="10"/>
  <c r="G317" i="10" s="1"/>
  <c r="G320" i="10"/>
  <c r="G321" i="10"/>
  <c r="G329" i="10"/>
  <c r="G328" i="10"/>
  <c r="G327" i="10" s="1"/>
  <c r="G330" i="10"/>
  <c r="G331" i="10"/>
  <c r="E180" i="10"/>
  <c r="E190" i="10"/>
  <c r="G210" i="10"/>
  <c r="G239" i="10"/>
  <c r="G255" i="10"/>
  <c r="F442" i="10"/>
  <c r="E636" i="10"/>
  <c r="G521" i="10"/>
  <c r="G520" i="10"/>
  <c r="G519" i="10"/>
  <c r="G518" i="10"/>
  <c r="G311" i="10"/>
  <c r="G310" i="10"/>
  <c r="G309" i="10"/>
  <c r="G308" i="10"/>
  <c r="E308" i="10"/>
  <c r="E309" i="10"/>
  <c r="E310" i="10"/>
  <c r="E311" i="10"/>
  <c r="G294" i="10"/>
  <c r="G293" i="10"/>
  <c r="G292" i="10" s="1"/>
  <c r="G296" i="10"/>
  <c r="G295" i="10"/>
  <c r="H292" i="10"/>
  <c r="E295" i="10"/>
  <c r="E296" i="10"/>
  <c r="E293" i="10"/>
  <c r="E292" i="10" s="1"/>
  <c r="E294" i="10"/>
  <c r="F118" i="10"/>
  <c r="H13" i="10"/>
  <c r="F52" i="10"/>
  <c r="G54" i="10" s="1"/>
  <c r="H53" i="10"/>
  <c r="F67" i="10"/>
  <c r="G68" i="10" s="1"/>
  <c r="H68" i="10"/>
  <c r="G26" i="10"/>
  <c r="H22" i="10"/>
  <c r="G130" i="10"/>
  <c r="G129" i="10"/>
  <c r="G128" i="10"/>
  <c r="G170" i="10"/>
  <c r="G169" i="10"/>
  <c r="G167" i="10" s="1"/>
  <c r="G168" i="10"/>
  <c r="H167" i="10"/>
  <c r="G178" i="10"/>
  <c r="G181" i="10"/>
  <c r="G180" i="10"/>
  <c r="H202" i="10"/>
  <c r="E203" i="10"/>
  <c r="E204" i="10"/>
  <c r="E205" i="10"/>
  <c r="E206" i="10"/>
  <c r="H212" i="10"/>
  <c r="E213" i="10"/>
  <c r="E214" i="10"/>
  <c r="E215" i="10"/>
  <c r="E216" i="10"/>
  <c r="E223" i="10"/>
  <c r="E224" i="10"/>
  <c r="E225" i="10"/>
  <c r="E226" i="10"/>
  <c r="E238" i="10"/>
  <c r="E239" i="10"/>
  <c r="E240" i="10"/>
  <c r="E253" i="10"/>
  <c r="E252" i="10" s="1"/>
  <c r="E254" i="10"/>
  <c r="E255" i="10"/>
  <c r="H262" i="10"/>
  <c r="E264" i="10"/>
  <c r="E263" i="10"/>
  <c r="E265" i="10"/>
  <c r="E266" i="10"/>
  <c r="G179" i="10"/>
  <c r="D120" i="10"/>
  <c r="E195" i="10"/>
  <c r="H195" i="10"/>
  <c r="F120" i="10"/>
  <c r="D227" i="10"/>
  <c r="E230" i="10" s="1"/>
  <c r="E241" i="10"/>
  <c r="G23" i="10"/>
  <c r="D67" i="10"/>
  <c r="E69" i="10" s="1"/>
  <c r="H71" i="10"/>
  <c r="H90" i="10"/>
  <c r="H237" i="10"/>
  <c r="G188" i="10"/>
  <c r="G191" i="10"/>
  <c r="G190" i="10"/>
  <c r="G189" i="10"/>
  <c r="E256" i="10"/>
  <c r="H132" i="10"/>
  <c r="E135" i="10"/>
  <c r="E136" i="10"/>
  <c r="E145" i="10"/>
  <c r="E146" i="10"/>
  <c r="H142" i="10"/>
  <c r="E155" i="10"/>
  <c r="H152" i="10"/>
  <c r="E156" i="10"/>
  <c r="E165" i="10"/>
  <c r="E166" i="10"/>
  <c r="E175" i="10"/>
  <c r="E176" i="10"/>
  <c r="E133" i="10"/>
  <c r="E143" i="10"/>
  <c r="E153" i="10"/>
  <c r="E163" i="10"/>
  <c r="E173" i="10"/>
  <c r="E183" i="10"/>
  <c r="H182" i="10"/>
  <c r="G203" i="10"/>
  <c r="G206" i="10"/>
  <c r="G213" i="10"/>
  <c r="G216" i="10"/>
  <c r="G223" i="10"/>
  <c r="G226" i="10"/>
  <c r="G205" i="10"/>
  <c r="G215" i="10"/>
  <c r="G225" i="10"/>
  <c r="G222" i="10" s="1"/>
  <c r="H70" i="10"/>
  <c r="E134" i="10"/>
  <c r="E144" i="10"/>
  <c r="E154" i="10"/>
  <c r="E152" i="10" s="1"/>
  <c r="E164" i="10"/>
  <c r="E174" i="10"/>
  <c r="E186" i="10"/>
  <c r="H230" i="10"/>
  <c r="G233" i="10"/>
  <c r="G236" i="10"/>
  <c r="G248" i="10"/>
  <c r="G247" i="10" s="1"/>
  <c r="G251" i="10"/>
  <c r="G258" i="10"/>
  <c r="G257" i="10" s="1"/>
  <c r="H257" i="10"/>
  <c r="E185" i="10"/>
  <c r="E182" i="10" s="1"/>
  <c r="G235" i="10"/>
  <c r="G232" i="10" s="1"/>
  <c r="G250" i="10"/>
  <c r="E131" i="10"/>
  <c r="G134" i="10"/>
  <c r="E141" i="10"/>
  <c r="G144" i="10"/>
  <c r="G154" i="10"/>
  <c r="G152" i="10" s="1"/>
  <c r="G164" i="10"/>
  <c r="G162" i="10" s="1"/>
  <c r="E171" i="10"/>
  <c r="G174" i="10"/>
  <c r="H207" i="10"/>
  <c r="E179" i="10"/>
  <c r="G186" i="10"/>
  <c r="E199" i="10"/>
  <c r="G201" i="10"/>
  <c r="E209" i="10"/>
  <c r="G211" i="10"/>
  <c r="G241" i="10"/>
  <c r="G256" i="10"/>
  <c r="H147" i="10"/>
  <c r="E150" i="10"/>
  <c r="H187" i="10"/>
  <c r="H232" i="10"/>
  <c r="H247" i="10"/>
  <c r="E188" i="10"/>
  <c r="E208" i="10"/>
  <c r="E233" i="10"/>
  <c r="E232" i="10" s="1"/>
  <c r="D242" i="10"/>
  <c r="E244" i="10" s="1"/>
  <c r="E248" i="10"/>
  <c r="E247" i="10" s="1"/>
  <c r="D118" i="10"/>
  <c r="H243" i="10"/>
  <c r="H228" i="10"/>
  <c r="F227" i="10"/>
  <c r="F192" i="10"/>
  <c r="H193" i="10"/>
  <c r="H196" i="10"/>
  <c r="D119" i="10"/>
  <c r="D121" i="10"/>
  <c r="H332" i="10"/>
  <c r="H322" i="10"/>
  <c r="H312" i="10"/>
  <c r="H307" i="10"/>
  <c r="H277" i="10"/>
  <c r="H272" i="10"/>
  <c r="H252" i="10"/>
  <c r="H222" i="10"/>
  <c r="H217" i="10"/>
  <c r="H177" i="10"/>
  <c r="H172" i="10"/>
  <c r="H162" i="10"/>
  <c r="H127" i="10"/>
  <c r="F9" i="10"/>
  <c r="E26" i="10"/>
  <c r="D52" i="10"/>
  <c r="E53" i="10" s="1"/>
  <c r="E25" i="10"/>
  <c r="G25" i="10"/>
  <c r="F12" i="10"/>
  <c r="H632" i="8"/>
  <c r="H621" i="8"/>
  <c r="H619" i="8"/>
  <c r="H618" i="8"/>
  <c r="H616" i="8"/>
  <c r="H615" i="8"/>
  <c r="H613" i="8"/>
  <c r="H365" i="8"/>
  <c r="G202" i="10" l="1"/>
  <c r="E197" i="10"/>
  <c r="G172" i="10"/>
  <c r="G142" i="10"/>
  <c r="E162" i="10"/>
  <c r="E222" i="10"/>
  <c r="E212" i="10"/>
  <c r="G127" i="10"/>
  <c r="E187" i="10"/>
  <c r="E272" i="10"/>
  <c r="E147" i="10"/>
  <c r="E237" i="10"/>
  <c r="E262" i="10"/>
  <c r="E202" i="10"/>
  <c r="G207" i="10"/>
  <c r="G197" i="10"/>
  <c r="E217" i="10"/>
  <c r="E207" i="10"/>
  <c r="E177" i="10"/>
  <c r="G132" i="10"/>
  <c r="E142" i="10"/>
  <c r="G177" i="10"/>
  <c r="E307" i="10"/>
  <c r="G237" i="10"/>
  <c r="E167" i="10"/>
  <c r="G282" i="10"/>
  <c r="E267" i="10"/>
  <c r="E137" i="10"/>
  <c r="G182" i="10"/>
  <c r="G212" i="10"/>
  <c r="E172" i="10"/>
  <c r="E132" i="10"/>
  <c r="G187" i="10"/>
  <c r="G307" i="10"/>
  <c r="G277" i="10"/>
  <c r="E127" i="10"/>
  <c r="E287" i="10"/>
  <c r="E277" i="10"/>
  <c r="E282" i="10"/>
  <c r="G262" i="10"/>
  <c r="G217" i="10"/>
  <c r="G1022" i="10"/>
  <c r="E91" i="10"/>
  <c r="G70" i="10"/>
  <c r="E992" i="10"/>
  <c r="G992" i="10"/>
  <c r="G497" i="10"/>
  <c r="E497" i="10"/>
  <c r="E158" i="10"/>
  <c r="E160" i="10"/>
  <c r="G53" i="10"/>
  <c r="E161" i="10"/>
  <c r="G91" i="10"/>
  <c r="G160" i="10"/>
  <c r="E89" i="10"/>
  <c r="G90" i="10"/>
  <c r="E70" i="10"/>
  <c r="E246" i="10"/>
  <c r="E228" i="10"/>
  <c r="E245" i="10"/>
  <c r="E16" i="10"/>
  <c r="E13" i="10"/>
  <c r="H157" i="10"/>
  <c r="E126" i="10"/>
  <c r="E14" i="10"/>
  <c r="G158" i="10"/>
  <c r="E88" i="10"/>
  <c r="E243" i="10"/>
  <c r="E242" i="10" s="1"/>
  <c r="E123" i="10"/>
  <c r="G159" i="10"/>
  <c r="H87" i="10"/>
  <c r="G244" i="10"/>
  <c r="G88" i="10"/>
  <c r="E124" i="10"/>
  <c r="E56" i="10"/>
  <c r="E68" i="10"/>
  <c r="H242" i="10"/>
  <c r="H121" i="10"/>
  <c r="G243" i="10"/>
  <c r="G242" i="10" s="1"/>
  <c r="H118" i="10"/>
  <c r="H120" i="10"/>
  <c r="G16" i="10"/>
  <c r="H12" i="10"/>
  <c r="G194" i="10"/>
  <c r="G196" i="10"/>
  <c r="E196" i="10"/>
  <c r="H227" i="10"/>
  <c r="G193" i="10"/>
  <c r="E194" i="10"/>
  <c r="E193" i="10"/>
  <c r="G55" i="10"/>
  <c r="H52" i="10"/>
  <c r="G56" i="10"/>
  <c r="G245" i="10"/>
  <c r="E229" i="10"/>
  <c r="G195" i="10"/>
  <c r="E231" i="10"/>
  <c r="H67" i="10"/>
  <c r="G71" i="10"/>
  <c r="G69" i="10"/>
  <c r="E71" i="10"/>
  <c r="G231" i="10"/>
  <c r="G229" i="10"/>
  <c r="G230" i="10"/>
  <c r="G228" i="10"/>
  <c r="H192" i="10"/>
  <c r="D117" i="10"/>
  <c r="E55" i="10"/>
  <c r="G14" i="10"/>
  <c r="E54" i="10"/>
  <c r="G15" i="10"/>
  <c r="G13" i="10"/>
  <c r="E192" i="10" l="1"/>
  <c r="G157" i="10"/>
  <c r="E157" i="10"/>
  <c r="E122" i="10"/>
  <c r="G192" i="10"/>
  <c r="G227" i="10"/>
  <c r="E227" i="10"/>
  <c r="E87" i="10"/>
  <c r="E52" i="10"/>
  <c r="G87" i="10"/>
  <c r="G12" i="10"/>
  <c r="E12" i="10"/>
  <c r="E121" i="10"/>
  <c r="E119" i="10"/>
  <c r="E118" i="10"/>
  <c r="F139" i="10"/>
  <c r="E120" i="10"/>
  <c r="H221" i="8"/>
  <c r="F124" i="10" l="1"/>
  <c r="F137" i="10"/>
  <c r="G139" i="10" s="1"/>
  <c r="E117" i="10"/>
  <c r="H134" i="8"/>
  <c r="H92" i="8"/>
  <c r="G140" i="10" l="1"/>
  <c r="H137" i="10"/>
  <c r="G141" i="10"/>
  <c r="G138" i="10"/>
  <c r="F122" i="10"/>
  <c r="H122" i="10" s="1"/>
  <c r="F119" i="10"/>
  <c r="H124" i="10"/>
  <c r="H538" i="10"/>
  <c r="H519" i="10"/>
  <c r="H520" i="10"/>
  <c r="H449" i="10"/>
  <c r="H450" i="10"/>
  <c r="G137" i="10" l="1"/>
  <c r="H119" i="10"/>
  <c r="F117" i="10"/>
  <c r="G123" i="10"/>
  <c r="G126" i="10"/>
  <c r="G125" i="10"/>
  <c r="G124" i="10"/>
  <c r="D877" i="10"/>
  <c r="E878" i="10" s="1"/>
  <c r="F877" i="10"/>
  <c r="G881" i="10" s="1"/>
  <c r="F108" i="10"/>
  <c r="G122" i="10" l="1"/>
  <c r="G119" i="10"/>
  <c r="G287" i="10"/>
  <c r="G121" i="10"/>
  <c r="G147" i="10"/>
  <c r="G272" i="10"/>
  <c r="G302" i="10"/>
  <c r="G118" i="10"/>
  <c r="G120" i="10"/>
  <c r="H117" i="10"/>
  <c r="G880" i="10"/>
  <c r="E880" i="10"/>
  <c r="G878" i="10"/>
  <c r="G879" i="10"/>
  <c r="E879" i="10"/>
  <c r="E881" i="10"/>
  <c r="F107" i="10"/>
  <c r="G108" i="10" s="1"/>
  <c r="H108" i="10"/>
  <c r="D107" i="10"/>
  <c r="H169" i="8"/>
  <c r="G117" i="10" l="1"/>
  <c r="G877" i="10"/>
  <c r="E109" i="10"/>
  <c r="E110" i="10"/>
  <c r="E111" i="10"/>
  <c r="E108" i="10"/>
  <c r="H107" i="10"/>
  <c r="G111" i="10"/>
  <c r="G109" i="10"/>
  <c r="G110" i="10"/>
  <c r="H123" i="8"/>
  <c r="H88" i="8" l="1"/>
  <c r="H136" i="8" l="1"/>
  <c r="E663" i="10" l="1"/>
  <c r="E107" i="10"/>
  <c r="D11" i="10"/>
  <c r="F11" i="10"/>
  <c r="E664" i="10" l="1"/>
  <c r="E666" i="10"/>
  <c r="E665" i="10"/>
  <c r="H11" i="10"/>
  <c r="H65" i="8"/>
  <c r="H61" i="8"/>
  <c r="H31" i="8"/>
  <c r="G67" i="10" l="1"/>
  <c r="E67" i="10"/>
  <c r="E22" i="10"/>
  <c r="H300" i="8"/>
  <c r="H298" i="8"/>
  <c r="G522" i="10" l="1"/>
  <c r="E492" i="10"/>
  <c r="G487" i="10"/>
  <c r="E487" i="10"/>
  <c r="E572" i="10"/>
  <c r="G572" i="10"/>
  <c r="H487" i="10"/>
  <c r="H296" i="8"/>
  <c r="H284" i="8"/>
  <c r="H259" i="8"/>
  <c r="H1304" i="10" l="1"/>
  <c r="H704" i="8"/>
  <c r="H1294" i="10" l="1"/>
  <c r="F930" i="10" l="1"/>
  <c r="H935" i="10"/>
  <c r="D942" i="10"/>
  <c r="H954" i="10"/>
  <c r="H955" i="10"/>
  <c r="D952" i="10"/>
  <c r="H953" i="10"/>
  <c r="H458" i="8"/>
  <c r="H452" i="8"/>
  <c r="H456" i="8"/>
  <c r="F1168" i="10"/>
  <c r="H1168" i="10" l="1"/>
  <c r="E956" i="10"/>
  <c r="E954" i="10"/>
  <c r="E955" i="10"/>
  <c r="E953" i="10"/>
  <c r="E945" i="10"/>
  <c r="E946" i="10"/>
  <c r="E943" i="10"/>
  <c r="E944" i="10"/>
  <c r="G954" i="10"/>
  <c r="G953" i="10"/>
  <c r="G955" i="10"/>
  <c r="G956" i="10"/>
  <c r="H952" i="10"/>
  <c r="H577" i="8"/>
  <c r="H578" i="8"/>
  <c r="H576" i="8"/>
  <c r="E952" i="10" l="1"/>
  <c r="G952" i="10"/>
  <c r="H348" i="10"/>
  <c r="E545" i="10"/>
  <c r="H1363" i="10"/>
  <c r="H1358" i="10" l="1"/>
  <c r="H1357" i="10" l="1"/>
  <c r="H1362" i="10"/>
  <c r="H723" i="8"/>
  <c r="H721" i="8"/>
  <c r="H720" i="8"/>
  <c r="H719" i="8"/>
  <c r="H718" i="8"/>
  <c r="H717" i="8"/>
  <c r="H715" i="8"/>
  <c r="H713" i="8"/>
  <c r="F437" i="10" l="1"/>
  <c r="D437" i="10"/>
  <c r="F432" i="10"/>
  <c r="D432" i="10"/>
  <c r="H428" i="10"/>
  <c r="F427" i="10"/>
  <c r="D427" i="10"/>
  <c r="F416" i="10"/>
  <c r="F415" i="10"/>
  <c r="F414" i="10"/>
  <c r="F413" i="10"/>
  <c r="D416" i="10"/>
  <c r="D415" i="10"/>
  <c r="D414" i="10"/>
  <c r="D413" i="10"/>
  <c r="H420" i="10"/>
  <c r="H419" i="10"/>
  <c r="F344" i="10"/>
  <c r="D343" i="10"/>
  <c r="F345" i="10"/>
  <c r="F346" i="10"/>
  <c r="D344" i="10"/>
  <c r="D345" i="10"/>
  <c r="D346" i="10"/>
  <c r="F392" i="10"/>
  <c r="D392" i="10"/>
  <c r="H240" i="8"/>
  <c r="H238" i="8"/>
  <c r="H236" i="8"/>
  <c r="H234" i="8"/>
  <c r="E441" i="10" l="1"/>
  <c r="E439" i="10"/>
  <c r="E440" i="10"/>
  <c r="E438" i="10"/>
  <c r="E437" i="10" s="1"/>
  <c r="E396" i="10"/>
  <c r="E393" i="10"/>
  <c r="E395" i="10"/>
  <c r="E394" i="10"/>
  <c r="F422" i="10"/>
  <c r="G423" i="10" s="1"/>
  <c r="E431" i="10"/>
  <c r="E429" i="10"/>
  <c r="E430" i="10"/>
  <c r="E428" i="10"/>
  <c r="E427" i="10" s="1"/>
  <c r="E436" i="10"/>
  <c r="E433" i="10"/>
  <c r="E432" i="10" s="1"/>
  <c r="E435" i="10"/>
  <c r="E434" i="10"/>
  <c r="G394" i="10"/>
  <c r="G395" i="10"/>
  <c r="G393" i="10"/>
  <c r="G396" i="10"/>
  <c r="G429" i="10"/>
  <c r="G431" i="10"/>
  <c r="G430" i="10"/>
  <c r="G428" i="10"/>
  <c r="H432" i="10"/>
  <c r="G434" i="10"/>
  <c r="G435" i="10"/>
  <c r="G433" i="10"/>
  <c r="G436" i="10"/>
  <c r="F339" i="10"/>
  <c r="H437" i="10"/>
  <c r="H392" i="10"/>
  <c r="F341" i="10"/>
  <c r="H427" i="10"/>
  <c r="F340" i="10"/>
  <c r="H423" i="10"/>
  <c r="D422" i="10"/>
  <c r="E424" i="10" s="1"/>
  <c r="G392" i="10" l="1"/>
  <c r="E392" i="10"/>
  <c r="E423" i="10"/>
  <c r="E425" i="10"/>
  <c r="G432" i="10"/>
  <c r="G427" i="10"/>
  <c r="E426" i="10"/>
  <c r="G424" i="10"/>
  <c r="G425" i="10"/>
  <c r="G426" i="10"/>
  <c r="H422" i="10"/>
  <c r="E422" i="10" l="1"/>
  <c r="H199" i="8" l="1"/>
  <c r="H533" i="8" l="1"/>
  <c r="H540" i="8"/>
  <c r="H538" i="8"/>
  <c r="H128" i="8" l="1"/>
  <c r="H1305" i="10" l="1"/>
  <c r="D1147" i="10" l="1"/>
  <c r="F1147" i="10"/>
  <c r="H1148" i="10"/>
  <c r="F1106" i="10"/>
  <c r="F1105" i="10"/>
  <c r="F1104" i="10"/>
  <c r="F1103" i="10"/>
  <c r="D1104" i="10"/>
  <c r="D1105" i="10"/>
  <c r="D1106" i="10"/>
  <c r="D1103" i="10"/>
  <c r="F1096" i="10"/>
  <c r="F1091" i="10" s="1"/>
  <c r="F1095" i="10"/>
  <c r="F1094" i="10"/>
  <c r="F1093" i="10"/>
  <c r="D1094" i="10"/>
  <c r="D1089" i="10" s="1"/>
  <c r="D1095" i="10"/>
  <c r="D1096" i="10"/>
  <c r="D1093" i="10"/>
  <c r="D1092" i="10" l="1"/>
  <c r="E1094" i="10" s="1"/>
  <c r="F1092" i="10"/>
  <c r="G1095" i="10" s="1"/>
  <c r="H1093" i="10"/>
  <c r="D1102" i="10"/>
  <c r="E1106" i="10" s="1"/>
  <c r="F1102" i="10"/>
  <c r="H1103" i="10"/>
  <c r="D1091" i="10"/>
  <c r="F1089" i="10"/>
  <c r="D1090" i="10"/>
  <c r="H1095" i="10"/>
  <c r="D1088" i="10"/>
  <c r="H1097" i="10"/>
  <c r="H1106" i="10"/>
  <c r="F1088" i="10"/>
  <c r="F1090" i="10"/>
  <c r="G1148" i="10"/>
  <c r="G1149" i="10"/>
  <c r="G1150" i="10"/>
  <c r="G1151" i="10"/>
  <c r="E1150" i="10"/>
  <c r="E1151" i="10"/>
  <c r="E1148" i="10"/>
  <c r="E1149" i="10"/>
  <c r="H1147" i="10"/>
  <c r="G1122" i="10"/>
  <c r="E1122" i="10"/>
  <c r="H1088" i="10" l="1"/>
  <c r="G1147" i="10"/>
  <c r="E1147" i="10"/>
  <c r="E1095" i="10"/>
  <c r="E1096" i="10"/>
  <c r="E1104" i="10"/>
  <c r="E1105" i="10"/>
  <c r="F1087" i="10"/>
  <c r="G1090" i="10" s="1"/>
  <c r="E1103" i="10"/>
  <c r="E1093" i="10"/>
  <c r="G1104" i="10"/>
  <c r="H1102" i="10"/>
  <c r="D1087" i="10"/>
  <c r="G1096" i="10"/>
  <c r="H1092" i="10"/>
  <c r="G1105" i="10"/>
  <c r="G1094" i="10"/>
  <c r="G1103" i="10"/>
  <c r="G1106" i="10"/>
  <c r="G1093" i="10"/>
  <c r="H1091" i="10"/>
  <c r="H1090" i="10"/>
  <c r="E1092" i="10" l="1"/>
  <c r="E1102" i="10"/>
  <c r="G1102" i="10"/>
  <c r="G1092" i="10"/>
  <c r="G1089" i="10"/>
  <c r="G1091" i="10"/>
  <c r="H1087" i="10"/>
  <c r="G1088" i="10"/>
  <c r="E1091" i="10"/>
  <c r="E1089" i="10"/>
  <c r="E1090" i="10"/>
  <c r="E1088" i="10"/>
  <c r="E1087" i="10" l="1"/>
  <c r="G1087" i="10"/>
  <c r="H628" i="10"/>
  <c r="H544" i="10"/>
  <c r="H545" i="10"/>
  <c r="H445" i="10"/>
  <c r="H662" i="8" l="1"/>
  <c r="H282" i="8" l="1"/>
  <c r="H280" i="8"/>
  <c r="E537" i="10" l="1"/>
  <c r="H245" i="8"/>
  <c r="H242" i="8"/>
  <c r="H111" i="8" l="1"/>
  <c r="H112" i="8"/>
  <c r="H113" i="8"/>
  <c r="H90" i="8"/>
  <c r="H703" i="8" l="1"/>
  <c r="H697" i="8"/>
  <c r="H693" i="8"/>
  <c r="H689" i="8"/>
  <c r="H688" i="8"/>
  <c r="H687" i="8"/>
  <c r="H684" i="8"/>
  <c r="H683" i="8"/>
  <c r="H682" i="8"/>
  <c r="H672" i="8"/>
  <c r="H670" i="8"/>
  <c r="H661" i="8"/>
  <c r="H655" i="8"/>
  <c r="H654" i="8"/>
  <c r="H653" i="8"/>
  <c r="H651" i="8"/>
  <c r="H650" i="8"/>
  <c r="H649" i="8"/>
  <c r="H647" i="8"/>
  <c r="H646" i="8"/>
  <c r="H645" i="8"/>
  <c r="H644" i="8"/>
  <c r="H643" i="8"/>
  <c r="H642" i="8"/>
  <c r="H641" i="8"/>
  <c r="H708" i="8" l="1"/>
  <c r="H599" i="8" l="1"/>
  <c r="H597" i="8"/>
  <c r="H595" i="8"/>
  <c r="H593" i="8"/>
  <c r="H587" i="8"/>
  <c r="H589" i="8"/>
  <c r="H583" i="8"/>
  <c r="H582" i="8"/>
  <c r="H581" i="8"/>
  <c r="H580" i="8"/>
  <c r="H558" i="8" l="1"/>
  <c r="H557" i="8"/>
  <c r="H555" i="8"/>
  <c r="H554" i="8"/>
  <c r="H1283" i="10" l="1"/>
  <c r="H1303" i="10"/>
  <c r="H1323" i="10"/>
  <c r="H1328" i="10"/>
  <c r="G1322" i="10"/>
  <c r="E1327" i="10"/>
  <c r="H1327" i="10" l="1"/>
  <c r="H1302" i="10"/>
  <c r="E1302" i="10"/>
  <c r="G1327" i="10"/>
  <c r="D1184" i="10"/>
  <c r="D1185" i="10"/>
  <c r="D1186" i="10"/>
  <c r="D1182" i="10" l="1"/>
  <c r="H1182" i="10" s="1"/>
  <c r="H1183" i="10"/>
  <c r="H1185" i="10"/>
  <c r="H1184" i="10"/>
  <c r="E1183" i="10" l="1"/>
  <c r="E1184" i="10"/>
  <c r="E1186" i="10"/>
  <c r="E1185" i="10"/>
  <c r="H404" i="8"/>
  <c r="H321" i="8"/>
  <c r="E1182" i="10" l="1"/>
  <c r="H934" i="10"/>
  <c r="H319" i="8" l="1"/>
  <c r="H320" i="8"/>
  <c r="H322" i="8"/>
  <c r="H323" i="8"/>
  <c r="H324" i="8"/>
  <c r="H325" i="8"/>
  <c r="H326" i="8"/>
  <c r="H327" i="8"/>
  <c r="H318" i="8"/>
  <c r="H377" i="8"/>
  <c r="H335" i="8"/>
  <c r="H337" i="8"/>
  <c r="H1322" i="10" l="1"/>
  <c r="H1278" i="10"/>
  <c r="E1312" i="10" l="1"/>
  <c r="G1297" i="10"/>
  <c r="E1297" i="10"/>
  <c r="E1322" i="10"/>
  <c r="D1203" i="10" l="1"/>
  <c r="F1171" i="10"/>
  <c r="F1170" i="10"/>
  <c r="F1169" i="10"/>
  <c r="D1169" i="10"/>
  <c r="D1170" i="10"/>
  <c r="D1171" i="10"/>
  <c r="F1167" i="10" l="1"/>
  <c r="G1171" i="10" s="1"/>
  <c r="H1170" i="10"/>
  <c r="D1167" i="10"/>
  <c r="E1168" i="10" s="1"/>
  <c r="H623" i="8"/>
  <c r="F10" i="10"/>
  <c r="D10" i="10"/>
  <c r="D8" i="10"/>
  <c r="E1171" i="10" l="1"/>
  <c r="E1170" i="10"/>
  <c r="H1167" i="10"/>
  <c r="G1168" i="10"/>
  <c r="E1169" i="10"/>
  <c r="G1170" i="10"/>
  <c r="G1169" i="10"/>
  <c r="H10" i="10"/>
  <c r="G107" i="10"/>
  <c r="E1167" i="10" l="1"/>
  <c r="G1167" i="10"/>
  <c r="F896" i="10"/>
  <c r="D896" i="10"/>
  <c r="F895" i="10"/>
  <c r="D895" i="10"/>
  <c r="F894" i="10"/>
  <c r="D894" i="10"/>
  <c r="F893" i="10"/>
  <c r="D893" i="10"/>
  <c r="F860" i="10"/>
  <c r="D859" i="10"/>
  <c r="F861" i="10"/>
  <c r="D861" i="10"/>
  <c r="F859" i="10"/>
  <c r="H852" i="10"/>
  <c r="F841" i="10"/>
  <c r="D841" i="10"/>
  <c r="D840" i="10"/>
  <c r="F839" i="10"/>
  <c r="D839" i="10"/>
  <c r="F838" i="10"/>
  <c r="D838" i="10"/>
  <c r="F830" i="10"/>
  <c r="F831" i="10"/>
  <c r="D831" i="10"/>
  <c r="F829" i="10"/>
  <c r="D829" i="10"/>
  <c r="F828" i="10"/>
  <c r="D828" i="10"/>
  <c r="E767" i="10"/>
  <c r="H430" i="8"/>
  <c r="H424" i="8"/>
  <c r="H416" i="8"/>
  <c r="H406" i="8"/>
  <c r="H405" i="8"/>
  <c r="H397" i="8"/>
  <c r="H381" i="8"/>
  <c r="H831" i="10" l="1"/>
  <c r="F827" i="10"/>
  <c r="G829" i="10" s="1"/>
  <c r="D892" i="10"/>
  <c r="E893" i="10" s="1"/>
  <c r="F892" i="10"/>
  <c r="G894" i="10" s="1"/>
  <c r="H895" i="10"/>
  <c r="D837" i="10"/>
  <c r="E840" i="10" s="1"/>
  <c r="G686" i="10"/>
  <c r="G685" i="10"/>
  <c r="G683" i="10"/>
  <c r="G684" i="10"/>
  <c r="G696" i="10"/>
  <c r="H692" i="10"/>
  <c r="G695" i="10"/>
  <c r="G693" i="10"/>
  <c r="G694" i="10"/>
  <c r="G706" i="10"/>
  <c r="H702" i="10"/>
  <c r="G705" i="10"/>
  <c r="G703" i="10"/>
  <c r="G704" i="10"/>
  <c r="G716" i="10"/>
  <c r="G715" i="10"/>
  <c r="G713" i="10"/>
  <c r="G714" i="10"/>
  <c r="H712" i="10"/>
  <c r="G726" i="10"/>
  <c r="H722" i="10"/>
  <c r="G725" i="10"/>
  <c r="G724" i="10"/>
  <c r="G723" i="10"/>
  <c r="G736" i="10"/>
  <c r="G735" i="10"/>
  <c r="H732" i="10"/>
  <c r="G734" i="10"/>
  <c r="G733" i="10"/>
  <c r="G746" i="10"/>
  <c r="H742" i="10"/>
  <c r="G745" i="10"/>
  <c r="G744" i="10"/>
  <c r="G743" i="10"/>
  <c r="G756" i="10"/>
  <c r="G755" i="10"/>
  <c r="H752" i="10"/>
  <c r="G754" i="10"/>
  <c r="G753" i="10"/>
  <c r="G766" i="10"/>
  <c r="H762" i="10"/>
  <c r="G765" i="10"/>
  <c r="G764" i="10"/>
  <c r="G763" i="10"/>
  <c r="H772" i="10"/>
  <c r="G782" i="10"/>
  <c r="H782" i="10"/>
  <c r="E679" i="10"/>
  <c r="E680" i="10"/>
  <c r="E681" i="10"/>
  <c r="E678" i="10"/>
  <c r="E689" i="10"/>
  <c r="E690" i="10"/>
  <c r="E691" i="10"/>
  <c r="E688" i="10"/>
  <c r="E699" i="10"/>
  <c r="E700" i="10"/>
  <c r="E701" i="10"/>
  <c r="E698" i="10"/>
  <c r="E709" i="10"/>
  <c r="E710" i="10"/>
  <c r="E711" i="10"/>
  <c r="E708" i="10"/>
  <c r="E719" i="10"/>
  <c r="E720" i="10"/>
  <c r="E721" i="10"/>
  <c r="E718" i="10"/>
  <c r="E729" i="10"/>
  <c r="E730" i="10"/>
  <c r="E728" i="10"/>
  <c r="E731" i="10"/>
  <c r="E739" i="10"/>
  <c r="E740" i="10"/>
  <c r="E738" i="10"/>
  <c r="E741" i="10"/>
  <c r="E749" i="10"/>
  <c r="E750" i="10"/>
  <c r="E748" i="10"/>
  <c r="E751" i="10"/>
  <c r="E759" i="10"/>
  <c r="E760" i="10"/>
  <c r="E758" i="10"/>
  <c r="E761" i="10"/>
  <c r="H907" i="10"/>
  <c r="H917" i="10"/>
  <c r="G681" i="10"/>
  <c r="G680" i="10"/>
  <c r="G678" i="10"/>
  <c r="G679" i="10"/>
  <c r="H677" i="10"/>
  <c r="G691" i="10"/>
  <c r="G690" i="10"/>
  <c r="G688" i="10"/>
  <c r="H687" i="10"/>
  <c r="G689" i="10"/>
  <c r="G701" i="10"/>
  <c r="G700" i="10"/>
  <c r="G698" i="10"/>
  <c r="G699" i="10"/>
  <c r="G711" i="10"/>
  <c r="G710" i="10"/>
  <c r="H707" i="10"/>
  <c r="G708" i="10"/>
  <c r="G709" i="10"/>
  <c r="G721" i="10"/>
  <c r="G720" i="10"/>
  <c r="G718" i="10"/>
  <c r="G719" i="10"/>
  <c r="G731" i="10"/>
  <c r="G730" i="10"/>
  <c r="H727" i="10"/>
  <c r="G729" i="10"/>
  <c r="G728" i="10"/>
  <c r="G741" i="10"/>
  <c r="G740" i="10"/>
  <c r="G739" i="10"/>
  <c r="G738" i="10"/>
  <c r="H737" i="10"/>
  <c r="G751" i="10"/>
  <c r="G750" i="10"/>
  <c r="H747" i="10"/>
  <c r="G749" i="10"/>
  <c r="G748" i="10"/>
  <c r="G761" i="10"/>
  <c r="G760" i="10"/>
  <c r="H757" i="10"/>
  <c r="G759" i="10"/>
  <c r="G758" i="10"/>
  <c r="H767" i="10"/>
  <c r="H787" i="10"/>
  <c r="H797" i="10"/>
  <c r="H807" i="10"/>
  <c r="E674" i="10"/>
  <c r="E675" i="10"/>
  <c r="E676" i="10"/>
  <c r="E673" i="10"/>
  <c r="E684" i="10"/>
  <c r="E685" i="10"/>
  <c r="E686" i="10"/>
  <c r="E683" i="10"/>
  <c r="E694" i="10"/>
  <c r="E695" i="10"/>
  <c r="E696" i="10"/>
  <c r="E693" i="10"/>
  <c r="E704" i="10"/>
  <c r="E705" i="10"/>
  <c r="E706" i="10"/>
  <c r="E703" i="10"/>
  <c r="E714" i="10"/>
  <c r="E715" i="10"/>
  <c r="E716" i="10"/>
  <c r="E713" i="10"/>
  <c r="E724" i="10"/>
  <c r="E725" i="10"/>
  <c r="E723" i="10"/>
  <c r="E726" i="10"/>
  <c r="E734" i="10"/>
  <c r="E735" i="10"/>
  <c r="E733" i="10"/>
  <c r="E736" i="10"/>
  <c r="E744" i="10"/>
  <c r="E745" i="10"/>
  <c r="E743" i="10"/>
  <c r="E746" i="10"/>
  <c r="E754" i="10"/>
  <c r="E755" i="10"/>
  <c r="E753" i="10"/>
  <c r="E756" i="10"/>
  <c r="E764" i="10"/>
  <c r="E765" i="10"/>
  <c r="E763" i="10"/>
  <c r="E766" i="10"/>
  <c r="H847" i="10"/>
  <c r="H872" i="10"/>
  <c r="H902" i="10"/>
  <c r="H912" i="10"/>
  <c r="H922" i="10"/>
  <c r="G676" i="10"/>
  <c r="G675" i="10"/>
  <c r="H672" i="10"/>
  <c r="G673" i="10"/>
  <c r="G674" i="10"/>
  <c r="G792" i="10"/>
  <c r="H792" i="10"/>
  <c r="G802" i="10"/>
  <c r="H802" i="10"/>
  <c r="H812" i="10"/>
  <c r="G868" i="10"/>
  <c r="G867" i="10" s="1"/>
  <c r="H867" i="10"/>
  <c r="E922" i="10"/>
  <c r="E807" i="10"/>
  <c r="G902" i="10"/>
  <c r="F659" i="10"/>
  <c r="E872" i="10"/>
  <c r="F858" i="10"/>
  <c r="E882" i="10"/>
  <c r="G872" i="10"/>
  <c r="H880" i="10"/>
  <c r="D661" i="10"/>
  <c r="H859" i="10"/>
  <c r="G767" i="10"/>
  <c r="G797" i="10"/>
  <c r="E902" i="10"/>
  <c r="F662" i="10"/>
  <c r="H682" i="10"/>
  <c r="E797" i="10"/>
  <c r="E912" i="10"/>
  <c r="D659" i="10"/>
  <c r="H664" i="10"/>
  <c r="H665" i="10"/>
  <c r="E777" i="10"/>
  <c r="E802" i="10"/>
  <c r="H839" i="10"/>
  <c r="E897" i="10"/>
  <c r="H897" i="10"/>
  <c r="E917" i="10"/>
  <c r="E772" i="10"/>
  <c r="E792" i="10"/>
  <c r="F840" i="10"/>
  <c r="F837" i="10" s="1"/>
  <c r="E812" i="10"/>
  <c r="H893" i="10"/>
  <c r="E787" i="10"/>
  <c r="H838" i="10"/>
  <c r="F661" i="10"/>
  <c r="H663" i="10"/>
  <c r="H697" i="10"/>
  <c r="G807" i="10"/>
  <c r="H817" i="10"/>
  <c r="D830" i="10"/>
  <c r="D827" i="10" s="1"/>
  <c r="E831" i="10" s="1"/>
  <c r="H835" i="10"/>
  <c r="D860" i="10"/>
  <c r="H862" i="10"/>
  <c r="D858" i="10"/>
  <c r="E867" i="10"/>
  <c r="G912" i="10"/>
  <c r="G772" i="10"/>
  <c r="G777" i="10"/>
  <c r="G787" i="10"/>
  <c r="E907" i="10"/>
  <c r="E782" i="10"/>
  <c r="E817" i="10"/>
  <c r="H882" i="10"/>
  <c r="G812" i="10"/>
  <c r="G897" i="10"/>
  <c r="G907" i="10"/>
  <c r="G917" i="10"/>
  <c r="G830" i="10" l="1"/>
  <c r="G831" i="10"/>
  <c r="E896" i="10"/>
  <c r="E838" i="10"/>
  <c r="E841" i="10"/>
  <c r="E839" i="10"/>
  <c r="E747" i="10"/>
  <c r="E895" i="10"/>
  <c r="G828" i="10"/>
  <c r="E702" i="10"/>
  <c r="E692" i="10"/>
  <c r="E682" i="10"/>
  <c r="G762" i="10"/>
  <c r="E762" i="10"/>
  <c r="G757" i="10"/>
  <c r="E757" i="10"/>
  <c r="G752" i="10"/>
  <c r="E752" i="10"/>
  <c r="G747" i="10"/>
  <c r="G742" i="10"/>
  <c r="E742" i="10"/>
  <c r="G737" i="10"/>
  <c r="E737" i="10"/>
  <c r="G732" i="10"/>
  <c r="E732" i="10"/>
  <c r="G727" i="10"/>
  <c r="E727" i="10"/>
  <c r="G722" i="10"/>
  <c r="E722" i="10"/>
  <c r="G717" i="10"/>
  <c r="E717" i="10"/>
  <c r="G712" i="10"/>
  <c r="E712" i="10"/>
  <c r="G707" i="10"/>
  <c r="E707" i="10"/>
  <c r="G702" i="10"/>
  <c r="G697" i="10"/>
  <c r="E697" i="10"/>
  <c r="G692" i="10"/>
  <c r="G687" i="10"/>
  <c r="E687" i="10"/>
  <c r="G682" i="10"/>
  <c r="G677" i="10"/>
  <c r="E677" i="10"/>
  <c r="G672" i="10"/>
  <c r="E672" i="10"/>
  <c r="G840" i="10"/>
  <c r="G838" i="10"/>
  <c r="G839" i="10"/>
  <c r="G841" i="10"/>
  <c r="F857" i="10"/>
  <c r="E829" i="10"/>
  <c r="D857" i="10"/>
  <c r="E858" i="10" s="1"/>
  <c r="H830" i="10"/>
  <c r="E830" i="10"/>
  <c r="E828" i="10"/>
  <c r="G893" i="10"/>
  <c r="F658" i="10"/>
  <c r="G896" i="10"/>
  <c r="G895" i="10"/>
  <c r="E860" i="10"/>
  <c r="E894" i="10"/>
  <c r="G671" i="10"/>
  <c r="G670" i="10"/>
  <c r="G668" i="10"/>
  <c r="G669" i="10"/>
  <c r="E669" i="10"/>
  <c r="E670" i="10"/>
  <c r="E671" i="10"/>
  <c r="E668" i="10"/>
  <c r="G663" i="10"/>
  <c r="G665" i="10"/>
  <c r="G664" i="10"/>
  <c r="G666" i="10"/>
  <c r="F660" i="10"/>
  <c r="E877" i="10"/>
  <c r="H659" i="10"/>
  <c r="D660" i="10"/>
  <c r="H662" i="10"/>
  <c r="H877" i="10"/>
  <c r="H860" i="10"/>
  <c r="G817" i="10"/>
  <c r="H837" i="10"/>
  <c r="H667" i="10"/>
  <c r="H892" i="10"/>
  <c r="H661" i="10"/>
  <c r="D658" i="10"/>
  <c r="H840" i="10"/>
  <c r="H858" i="10"/>
  <c r="E862" i="10"/>
  <c r="H832" i="10"/>
  <c r="H842" i="10"/>
  <c r="G827" i="10" l="1"/>
  <c r="E837" i="10"/>
  <c r="E892" i="10"/>
  <c r="G892" i="10"/>
  <c r="E827" i="10"/>
  <c r="G837" i="10"/>
  <c r="G667" i="10"/>
  <c r="E667" i="10"/>
  <c r="F657" i="10"/>
  <c r="G658" i="10" s="1"/>
  <c r="H658" i="10"/>
  <c r="G861" i="10"/>
  <c r="G859" i="10"/>
  <c r="G860" i="10"/>
  <c r="D657" i="10"/>
  <c r="E658" i="10" s="1"/>
  <c r="E861" i="10"/>
  <c r="E859" i="10"/>
  <c r="G858" i="10"/>
  <c r="H660" i="10"/>
  <c r="E662" i="10"/>
  <c r="G662" i="10"/>
  <c r="H857" i="10"/>
  <c r="H827" i="10"/>
  <c r="G857" i="10" l="1"/>
  <c r="E857" i="10"/>
  <c r="G660" i="10"/>
  <c r="E659" i="10"/>
  <c r="E661" i="10"/>
  <c r="E660" i="10"/>
  <c r="G661" i="10"/>
  <c r="G659" i="10"/>
  <c r="H657" i="10"/>
  <c r="G657" i="10" l="1"/>
  <c r="E657" i="10"/>
  <c r="H331" i="8"/>
  <c r="H329" i="8"/>
  <c r="H339" i="8"/>
  <c r="H341" i="8"/>
  <c r="H343" i="8"/>
  <c r="H345" i="8"/>
  <c r="H347" i="8"/>
  <c r="H349" i="8"/>
  <c r="H351" i="8"/>
  <c r="H353" i="8"/>
  <c r="H355" i="8"/>
  <c r="H357" i="8"/>
  <c r="H359" i="8"/>
  <c r="H361" i="8"/>
  <c r="H362" i="8"/>
  <c r="H363" i="8"/>
  <c r="H367" i="8"/>
  <c r="H369" i="8"/>
  <c r="H371" i="8"/>
  <c r="H373" i="8"/>
  <c r="H375" i="8"/>
  <c r="H379" i="8"/>
  <c r="H383" i="8"/>
  <c r="H385" i="8"/>
  <c r="H387" i="8"/>
  <c r="H389" i="8"/>
  <c r="H391" i="8"/>
  <c r="H393" i="8"/>
  <c r="H400" i="8"/>
  <c r="H401" i="8"/>
  <c r="H402" i="8"/>
  <c r="H408" i="8"/>
  <c r="H409" i="8"/>
  <c r="H411" i="8"/>
  <c r="H413" i="8"/>
  <c r="H415" i="8"/>
  <c r="H418" i="8"/>
  <c r="H420" i="8"/>
  <c r="H422" i="8"/>
  <c r="H426" i="8"/>
  <c r="H432" i="8"/>
  <c r="H436" i="8"/>
  <c r="H438" i="8"/>
  <c r="H440" i="8"/>
  <c r="H442" i="8"/>
  <c r="H552" i="8" l="1"/>
  <c r="H550" i="8"/>
  <c r="H548" i="8"/>
  <c r="H547" i="8"/>
  <c r="H546" i="8"/>
  <c r="H544" i="8"/>
  <c r="H543" i="8"/>
  <c r="H542" i="8"/>
  <c r="F407" i="10" l="1"/>
  <c r="G409" i="10" l="1"/>
  <c r="G411" i="10"/>
  <c r="G410" i="10"/>
  <c r="G408" i="10"/>
  <c r="H219" i="8"/>
  <c r="H710" i="8" l="1"/>
  <c r="H707" i="8"/>
  <c r="H706" i="8"/>
  <c r="H1343" i="10"/>
  <c r="F1341" i="10"/>
  <c r="D1341" i="10"/>
  <c r="F1340" i="10"/>
  <c r="D1340" i="10"/>
  <c r="F1339" i="10"/>
  <c r="D1339" i="10"/>
  <c r="F1338" i="10"/>
  <c r="D1338" i="10"/>
  <c r="D1337" i="10" l="1"/>
  <c r="E1338" i="10" s="1"/>
  <c r="F1337" i="10"/>
  <c r="G1338" i="10" s="1"/>
  <c r="E1342" i="10"/>
  <c r="H1340" i="10"/>
  <c r="H1338" i="10"/>
  <c r="H1339" i="10"/>
  <c r="H1341" i="10"/>
  <c r="H1342" i="10"/>
  <c r="G1341" i="10" l="1"/>
  <c r="E1340" i="10"/>
  <c r="E1341" i="10"/>
  <c r="E1339" i="10"/>
  <c r="G1339" i="10"/>
  <c r="G1340" i="10"/>
  <c r="H1337" i="10"/>
  <c r="E1337" i="10" l="1"/>
  <c r="G1337" i="10"/>
  <c r="H191" i="8"/>
  <c r="H189" i="8"/>
  <c r="H187" i="8"/>
  <c r="H185" i="8"/>
  <c r="H183" i="8"/>
  <c r="H181" i="8"/>
  <c r="H179" i="8"/>
  <c r="H177" i="8"/>
  <c r="H175" i="8"/>
  <c r="H174" i="8"/>
  <c r="H173" i="8"/>
  <c r="H172" i="8"/>
  <c r="H171" i="8"/>
  <c r="H167" i="8"/>
  <c r="H166" i="8"/>
  <c r="H164" i="8"/>
  <c r="H162" i="8"/>
  <c r="H158" i="8"/>
  <c r="H157" i="8"/>
  <c r="H155" i="8"/>
  <c r="H153" i="8"/>
  <c r="H151" i="8"/>
  <c r="H150" i="8"/>
  <c r="H148" i="8"/>
  <c r="H147" i="8"/>
  <c r="H146" i="8"/>
  <c r="H144" i="8"/>
  <c r="H142" i="8"/>
  <c r="H141" i="8"/>
  <c r="H139" i="8"/>
  <c r="H138" i="8"/>
  <c r="H133" i="8"/>
  <c r="H131" i="8"/>
  <c r="H130" i="8"/>
  <c r="H126" i="8"/>
  <c r="H125" i="8"/>
  <c r="H122" i="8"/>
  <c r="H121" i="8"/>
  <c r="H120" i="8"/>
  <c r="H119" i="8"/>
  <c r="H117" i="8"/>
  <c r="H115" i="8"/>
  <c r="H109" i="8"/>
  <c r="H107" i="8"/>
  <c r="H105" i="8"/>
  <c r="H103" i="8"/>
  <c r="H102" i="8"/>
  <c r="H100" i="8"/>
  <c r="H99" i="8"/>
  <c r="H98" i="8"/>
  <c r="H96" i="8"/>
  <c r="H95" i="8"/>
  <c r="H94" i="8"/>
  <c r="H86" i="8"/>
  <c r="H84" i="8"/>
  <c r="H83" i="8"/>
  <c r="H81" i="8"/>
  <c r="H80" i="8"/>
  <c r="H78" i="8"/>
  <c r="H75" i="8"/>
  <c r="H74" i="8"/>
  <c r="H73" i="8"/>
  <c r="H72" i="8"/>
  <c r="H71" i="8"/>
  <c r="H70" i="8"/>
  <c r="H69" i="8"/>
  <c r="F1203" i="10" l="1"/>
  <c r="F1204" i="10"/>
  <c r="F1205" i="10"/>
  <c r="F1206" i="10"/>
  <c r="D1204" i="10"/>
  <c r="D1205" i="10"/>
  <c r="D1206" i="10"/>
  <c r="D1163" i="10"/>
  <c r="F1166" i="10" l="1"/>
  <c r="D1166" i="10"/>
  <c r="D1202" i="10"/>
  <c r="E1203" i="10" s="1"/>
  <c r="F1202" i="10"/>
  <c r="G1205" i="10" s="1"/>
  <c r="H1203" i="10"/>
  <c r="F1165" i="10"/>
  <c r="D1165" i="10"/>
  <c r="D1164" i="10"/>
  <c r="F1163" i="10"/>
  <c r="H1163" i="10" s="1"/>
  <c r="F1164" i="10"/>
  <c r="G1206" i="10" l="1"/>
  <c r="G1203" i="10"/>
  <c r="H1164" i="10"/>
  <c r="E1205" i="10"/>
  <c r="E1204" i="10"/>
  <c r="H1202" i="10"/>
  <c r="G1204" i="10"/>
  <c r="E1206" i="10"/>
  <c r="F1162" i="10"/>
  <c r="D1162" i="10"/>
  <c r="E1166" i="10" s="1"/>
  <c r="H1165" i="10"/>
  <c r="H613" i="10"/>
  <c r="H610" i="10"/>
  <c r="H594" i="10"/>
  <c r="E1202" i="10" l="1"/>
  <c r="G1202" i="10"/>
  <c r="E1164" i="10"/>
  <c r="E1163" i="10"/>
  <c r="G1165" i="10"/>
  <c r="G1166" i="10"/>
  <c r="G1164" i="10"/>
  <c r="G1163" i="10"/>
  <c r="E1165" i="10"/>
  <c r="H1162" i="10"/>
  <c r="F1321" i="10"/>
  <c r="F1320" i="10"/>
  <c r="F1319" i="10"/>
  <c r="F1318" i="10"/>
  <c r="D1319" i="10"/>
  <c r="D1320" i="10"/>
  <c r="D1321" i="10"/>
  <c r="H1298" i="10"/>
  <c r="H1297" i="10"/>
  <c r="G1287" i="10"/>
  <c r="E1287" i="10"/>
  <c r="E1282" i="10"/>
  <c r="H1273" i="10"/>
  <c r="H1268" i="10"/>
  <c r="F1266" i="10"/>
  <c r="F1265" i="10"/>
  <c r="F1264" i="10"/>
  <c r="H1264" i="10" s="1"/>
  <c r="F1263" i="10"/>
  <c r="E1162" i="10" l="1"/>
  <c r="G1162" i="10"/>
  <c r="D1259" i="10"/>
  <c r="D1261" i="10"/>
  <c r="D1260" i="10"/>
  <c r="H1265" i="10"/>
  <c r="D1317" i="10"/>
  <c r="E1318" i="10" s="1"/>
  <c r="D1258" i="10"/>
  <c r="F1317" i="10"/>
  <c r="G1318" i="10" s="1"/>
  <c r="F1262" i="10"/>
  <c r="G1264" i="10" s="1"/>
  <c r="H1318" i="10"/>
  <c r="F1259" i="10"/>
  <c r="F1374" i="10" s="1"/>
  <c r="F1260" i="10"/>
  <c r="F1375" i="10" s="1"/>
  <c r="F1261" i="10"/>
  <c r="F1258" i="10"/>
  <c r="H1263" i="10"/>
  <c r="E1292" i="10"/>
  <c r="E1277" i="10"/>
  <c r="E1272" i="10"/>
  <c r="H1295" i="10"/>
  <c r="H1267" i="10"/>
  <c r="H1293" i="10"/>
  <c r="H1277" i="10"/>
  <c r="H1272" i="10"/>
  <c r="H1287" i="10"/>
  <c r="H1282" i="10"/>
  <c r="G1272" i="10"/>
  <c r="H592" i="8"/>
  <c r="H591" i="8"/>
  <c r="E1319" i="10" l="1"/>
  <c r="E1320" i="10"/>
  <c r="E1321" i="10"/>
  <c r="G1263" i="10"/>
  <c r="G1320" i="10"/>
  <c r="G1321" i="10"/>
  <c r="G1319" i="10"/>
  <c r="G1266" i="10"/>
  <c r="G1265" i="10"/>
  <c r="F1257" i="10"/>
  <c r="G1259" i="10" s="1"/>
  <c r="D1257" i="10"/>
  <c r="E1260" i="10" s="1"/>
  <c r="H1317" i="10"/>
  <c r="H1292" i="10"/>
  <c r="H1258" i="10"/>
  <c r="G1292" i="10"/>
  <c r="H1259" i="10"/>
  <c r="H1260" i="10"/>
  <c r="H1262" i="10"/>
  <c r="G1262" i="10" l="1"/>
  <c r="G1317" i="10"/>
  <c r="E1317" i="10"/>
  <c r="E1259" i="10"/>
  <c r="E1258" i="10"/>
  <c r="E1261" i="10"/>
  <c r="G1261" i="10"/>
  <c r="G1258" i="10"/>
  <c r="G1260" i="10"/>
  <c r="H1257" i="10"/>
  <c r="G1257" i="10" l="1"/>
  <c r="E1257" i="10"/>
  <c r="E1253" i="10" s="1"/>
  <c r="E1252" i="10" s="1"/>
  <c r="E617" i="10"/>
  <c r="E607" i="10"/>
  <c r="H516" i="10"/>
  <c r="G482" i="10"/>
  <c r="E582" i="10" l="1"/>
  <c r="E587" i="10"/>
  <c r="E532" i="10"/>
  <c r="H612" i="10"/>
  <c r="G607" i="10"/>
  <c r="G597" i="10"/>
  <c r="H582" i="10"/>
  <c r="H617" i="10"/>
  <c r="G552" i="10"/>
  <c r="E612" i="10"/>
  <c r="E592" i="10"/>
  <c r="E602" i="10"/>
  <c r="E597" i="10"/>
  <c r="G612" i="10"/>
  <c r="E482" i="10"/>
  <c r="E552" i="10"/>
  <c r="G592" i="10"/>
  <c r="G602" i="10"/>
  <c r="G617" i="10"/>
  <c r="E443" i="10" l="1"/>
  <c r="E444" i="10"/>
  <c r="E445" i="10"/>
  <c r="E446" i="10"/>
  <c r="H290" i="8"/>
  <c r="H278" i="8"/>
  <c r="H276" i="8"/>
  <c r="H286" i="8"/>
  <c r="H268" i="8"/>
  <c r="H266" i="8"/>
  <c r="H257" i="8"/>
  <c r="E442" i="10" l="1"/>
  <c r="F981" i="10"/>
  <c r="F980" i="10"/>
  <c r="F979" i="10"/>
  <c r="F978" i="10"/>
  <c r="D981" i="10"/>
  <c r="D980" i="10"/>
  <c r="D979" i="10"/>
  <c r="F987" i="10"/>
  <c r="D987" i="10"/>
  <c r="F982" i="10"/>
  <c r="D982" i="10"/>
  <c r="F972" i="10"/>
  <c r="D972" i="10"/>
  <c r="F971" i="10"/>
  <c r="F970" i="10"/>
  <c r="F969" i="10"/>
  <c r="F968" i="10"/>
  <c r="D970" i="10"/>
  <c r="D971" i="10"/>
  <c r="D969" i="10"/>
  <c r="F961" i="10"/>
  <c r="F960" i="10"/>
  <c r="F959" i="10"/>
  <c r="F958" i="10"/>
  <c r="D961" i="10"/>
  <c r="D960" i="10"/>
  <c r="D959" i="10"/>
  <c r="E976" i="10" l="1"/>
  <c r="E973" i="10"/>
  <c r="E975" i="10"/>
  <c r="E974" i="10"/>
  <c r="E991" i="10"/>
  <c r="E990" i="10"/>
  <c r="E989" i="10"/>
  <c r="E988" i="10"/>
  <c r="G974" i="10"/>
  <c r="G973" i="10"/>
  <c r="G976" i="10"/>
  <c r="G975" i="10"/>
  <c r="G989" i="10"/>
  <c r="G991" i="10"/>
  <c r="G988" i="10"/>
  <c r="G990" i="10"/>
  <c r="H987" i="10"/>
  <c r="E986" i="10"/>
  <c r="E984" i="10"/>
  <c r="E983" i="10"/>
  <c r="E985" i="10"/>
  <c r="G984" i="10"/>
  <c r="G983" i="10"/>
  <c r="G985" i="10"/>
  <c r="G986" i="10"/>
  <c r="D930" i="10"/>
  <c r="G932" i="10"/>
  <c r="F977" i="10"/>
  <c r="G979" i="10" s="1"/>
  <c r="F967" i="10"/>
  <c r="G969" i="10" s="1"/>
  <c r="G937" i="10"/>
  <c r="E937" i="10"/>
  <c r="D929" i="10"/>
  <c r="F957" i="10"/>
  <c r="G980" i="10" l="1"/>
  <c r="G970" i="10"/>
  <c r="G968" i="10"/>
  <c r="H929" i="10"/>
  <c r="G981" i="10"/>
  <c r="G978" i="10"/>
  <c r="G971" i="10"/>
  <c r="H930" i="10"/>
  <c r="E982" i="10"/>
  <c r="G982" i="10"/>
  <c r="E972" i="10"/>
  <c r="E987" i="10"/>
  <c r="G987" i="10"/>
  <c r="G972" i="10"/>
  <c r="G977" i="10" l="1"/>
  <c r="G967" i="10"/>
  <c r="F928" i="10"/>
  <c r="F931" i="10"/>
  <c r="F1376" i="10" s="1"/>
  <c r="H933" i="10"/>
  <c r="H938" i="10"/>
  <c r="H937" i="10"/>
  <c r="F942" i="10"/>
  <c r="F947" i="10"/>
  <c r="D947" i="10"/>
  <c r="D958" i="10"/>
  <c r="D968" i="10"/>
  <c r="H973" i="10"/>
  <c r="H972" i="10"/>
  <c r="D978" i="10"/>
  <c r="H983" i="10"/>
  <c r="H982" i="10"/>
  <c r="G945" i="10" l="1"/>
  <c r="G946" i="10"/>
  <c r="G944" i="10"/>
  <c r="G943" i="10"/>
  <c r="H942" i="10"/>
  <c r="F927" i="10"/>
  <c r="G928" i="10" s="1"/>
  <c r="E950" i="10"/>
  <c r="E949" i="10"/>
  <c r="E948" i="10"/>
  <c r="E951" i="10"/>
  <c r="G949" i="10"/>
  <c r="G951" i="10"/>
  <c r="G948" i="10"/>
  <c r="G950" i="10"/>
  <c r="H947" i="10"/>
  <c r="D977" i="10"/>
  <c r="E978" i="10" s="1"/>
  <c r="D931" i="10"/>
  <c r="H936" i="10"/>
  <c r="D967" i="10"/>
  <c r="D957" i="10"/>
  <c r="D928" i="10"/>
  <c r="H978" i="10"/>
  <c r="H967" i="10" l="1"/>
  <c r="H968" i="10" s="1"/>
  <c r="E970" i="10"/>
  <c r="E971" i="10"/>
  <c r="E969" i="10"/>
  <c r="D927" i="10"/>
  <c r="E931" i="10" s="1"/>
  <c r="E968" i="10"/>
  <c r="E979" i="10"/>
  <c r="E981" i="10"/>
  <c r="E980" i="10"/>
  <c r="G929" i="10"/>
  <c r="G930" i="10"/>
  <c r="G931" i="10"/>
  <c r="H928" i="10"/>
  <c r="E947" i="10"/>
  <c r="H931" i="10"/>
  <c r="E942" i="10"/>
  <c r="E932" i="10"/>
  <c r="H932" i="10"/>
  <c r="G942" i="10"/>
  <c r="G947" i="10"/>
  <c r="H977" i="10"/>
  <c r="G927" i="10" l="1"/>
  <c r="E928" i="10"/>
  <c r="H927" i="10"/>
  <c r="E930" i="10"/>
  <c r="E929" i="10"/>
  <c r="E967" i="10"/>
  <c r="E977" i="10"/>
  <c r="E927" i="10" l="1"/>
  <c r="F8" i="10"/>
  <c r="H8" i="10" s="1"/>
  <c r="G52" i="10"/>
  <c r="D7" i="10" l="1"/>
  <c r="F417" i="10"/>
  <c r="F402" i="10"/>
  <c r="F387" i="10"/>
  <c r="F382" i="10"/>
  <c r="F377" i="10"/>
  <c r="F372" i="10"/>
  <c r="F367" i="10"/>
  <c r="F347" i="10"/>
  <c r="D387" i="10"/>
  <c r="F357" i="10"/>
  <c r="F352" i="10"/>
  <c r="D352" i="10"/>
  <c r="D347" i="10"/>
  <c r="D407" i="10"/>
  <c r="H194" i="8"/>
  <c r="H193" i="8"/>
  <c r="H638" i="10"/>
  <c r="H633" i="10"/>
  <c r="G632" i="10"/>
  <c r="H623" i="10"/>
  <c r="H548" i="10"/>
  <c r="H546" i="10"/>
  <c r="H443" i="10"/>
  <c r="H523" i="10"/>
  <c r="H521" i="10"/>
  <c r="H518" i="10"/>
  <c r="H503" i="10"/>
  <c r="H498" i="10"/>
  <c r="H473" i="10"/>
  <c r="G472" i="10"/>
  <c r="H453" i="10"/>
  <c r="E452" i="10"/>
  <c r="H451" i="10"/>
  <c r="H448" i="10"/>
  <c r="G447" i="10"/>
  <c r="H418" i="10"/>
  <c r="D417" i="10"/>
  <c r="H403" i="10"/>
  <c r="D402" i="10"/>
  <c r="D401" i="10"/>
  <c r="D400" i="10"/>
  <c r="D399" i="10"/>
  <c r="F398" i="10"/>
  <c r="D398" i="10"/>
  <c r="D382" i="10"/>
  <c r="D377" i="10"/>
  <c r="D372" i="10"/>
  <c r="D367" i="10"/>
  <c r="D362" i="10"/>
  <c r="D357" i="10"/>
  <c r="H353" i="10"/>
  <c r="H639" i="8"/>
  <c r="H637" i="8"/>
  <c r="H636" i="8"/>
  <c r="H634" i="8"/>
  <c r="H630" i="8"/>
  <c r="H628" i="8"/>
  <c r="H626" i="8"/>
  <c r="H625" i="8"/>
  <c r="H537" i="8"/>
  <c r="H535" i="8"/>
  <c r="H531" i="8"/>
  <c r="H529" i="8"/>
  <c r="H527" i="8"/>
  <c r="H525" i="8"/>
  <c r="H523" i="8"/>
  <c r="H521" i="8"/>
  <c r="H520" i="8"/>
  <c r="H518" i="8"/>
  <c r="H517" i="8"/>
  <c r="H515" i="8"/>
  <c r="H514" i="8"/>
  <c r="H512" i="8"/>
  <c r="H511" i="8"/>
  <c r="H510" i="8"/>
  <c r="H509" i="8"/>
  <c r="H507" i="8"/>
  <c r="H506" i="8"/>
  <c r="H504" i="8"/>
  <c r="H503" i="8"/>
  <c r="H501" i="8"/>
  <c r="H500" i="8"/>
  <c r="H499" i="8"/>
  <c r="H498" i="8"/>
  <c r="H496" i="8"/>
  <c r="H495" i="8"/>
  <c r="H494" i="8"/>
  <c r="H492" i="8"/>
  <c r="H490" i="8"/>
  <c r="H488" i="8"/>
  <c r="H487" i="8"/>
  <c r="H486" i="8"/>
  <c r="H484" i="8"/>
  <c r="H483" i="8"/>
  <c r="H481" i="8"/>
  <c r="H480" i="8"/>
  <c r="H478" i="8"/>
  <c r="H476" i="8"/>
  <c r="H474" i="8"/>
  <c r="H473" i="8"/>
  <c r="H472" i="8"/>
  <c r="H471" i="8"/>
  <c r="H467" i="8"/>
  <c r="H465" i="8"/>
  <c r="H463" i="8"/>
  <c r="H461" i="8"/>
  <c r="H454" i="8"/>
  <c r="H450" i="8"/>
  <c r="H448" i="8"/>
  <c r="H446" i="8"/>
  <c r="H445" i="8"/>
  <c r="H444" i="8"/>
  <c r="H316" i="8"/>
  <c r="H314" i="8"/>
  <c r="H312" i="8"/>
  <c r="H310" i="8"/>
  <c r="H308" i="8"/>
  <c r="H307" i="8"/>
  <c r="H305" i="8"/>
  <c r="H304" i="8"/>
  <c r="H302" i="8"/>
  <c r="H294" i="8"/>
  <c r="H292" i="8"/>
  <c r="H288" i="8"/>
  <c r="H274" i="8"/>
  <c r="H272" i="8"/>
  <c r="H270" i="8"/>
  <c r="H264" i="8"/>
  <c r="H263" i="8"/>
  <c r="H261" i="8"/>
  <c r="H255" i="8"/>
  <c r="H253" i="8"/>
  <c r="H251" i="8"/>
  <c r="H249" i="8"/>
  <c r="H247" i="8"/>
  <c r="H243" i="8"/>
  <c r="H232" i="8"/>
  <c r="H230" i="8"/>
  <c r="H228" i="8"/>
  <c r="H226" i="8"/>
  <c r="H224" i="8"/>
  <c r="H223" i="8"/>
  <c r="H217" i="8"/>
  <c r="H215" i="8"/>
  <c r="H213" i="8"/>
  <c r="H211" i="8"/>
  <c r="H207" i="8"/>
  <c r="H205" i="8"/>
  <c r="H203" i="8"/>
  <c r="H202" i="8"/>
  <c r="H201" i="8"/>
  <c r="H198" i="8"/>
  <c r="H197" i="8"/>
  <c r="H196" i="8"/>
  <c r="H195" i="8"/>
  <c r="H543" i="10"/>
  <c r="H446" i="10"/>
  <c r="E376" i="10" l="1"/>
  <c r="E373" i="10"/>
  <c r="E375" i="10"/>
  <c r="E374" i="10"/>
  <c r="E406" i="10"/>
  <c r="E403" i="10"/>
  <c r="E404" i="10"/>
  <c r="E405" i="10"/>
  <c r="G355" i="10"/>
  <c r="G354" i="10"/>
  <c r="G356" i="10"/>
  <c r="G353" i="10"/>
  <c r="E360" i="10"/>
  <c r="E361" i="10"/>
  <c r="E359" i="10"/>
  <c r="E358" i="10"/>
  <c r="E381" i="10"/>
  <c r="E379" i="10"/>
  <c r="E380" i="10"/>
  <c r="E378" i="10"/>
  <c r="E411" i="10"/>
  <c r="E409" i="10"/>
  <c r="E410" i="10"/>
  <c r="E408" i="10"/>
  <c r="G369" i="10"/>
  <c r="G371" i="10"/>
  <c r="G370" i="10"/>
  <c r="G368" i="10"/>
  <c r="G389" i="10"/>
  <c r="G391" i="10"/>
  <c r="G390" i="10"/>
  <c r="G388" i="10"/>
  <c r="E364" i="10"/>
  <c r="E365" i="10"/>
  <c r="E366" i="10"/>
  <c r="E363" i="10"/>
  <c r="E386" i="10"/>
  <c r="E383" i="10"/>
  <c r="E384" i="10"/>
  <c r="E385" i="10"/>
  <c r="E421" i="10"/>
  <c r="E419" i="10"/>
  <c r="E420" i="10"/>
  <c r="E418" i="10"/>
  <c r="E349" i="10"/>
  <c r="E350" i="10"/>
  <c r="E351" i="10"/>
  <c r="E348" i="10"/>
  <c r="G360" i="10"/>
  <c r="G359" i="10"/>
  <c r="G361" i="10"/>
  <c r="G358" i="10"/>
  <c r="G374" i="10"/>
  <c r="G375" i="10"/>
  <c r="G373" i="10"/>
  <c r="G376" i="10"/>
  <c r="G419" i="10"/>
  <c r="G421" i="10"/>
  <c r="G418" i="10"/>
  <c r="G420" i="10"/>
  <c r="F397" i="10"/>
  <c r="G398" i="10" s="1"/>
  <c r="G384" i="10"/>
  <c r="G385" i="10"/>
  <c r="G383" i="10"/>
  <c r="G386" i="10"/>
  <c r="E371" i="10"/>
  <c r="E369" i="10"/>
  <c r="E370" i="10"/>
  <c r="E368" i="10"/>
  <c r="D338" i="10"/>
  <c r="D1373" i="10" s="1"/>
  <c r="E355" i="10"/>
  <c r="E356" i="10"/>
  <c r="E354" i="10"/>
  <c r="E353" i="10"/>
  <c r="E391" i="10"/>
  <c r="E389" i="10"/>
  <c r="E390" i="10"/>
  <c r="E388" i="10"/>
  <c r="G379" i="10"/>
  <c r="G381" i="10"/>
  <c r="G378" i="10"/>
  <c r="G380" i="10"/>
  <c r="G404" i="10"/>
  <c r="G405" i="10"/>
  <c r="G403" i="10"/>
  <c r="G406" i="10"/>
  <c r="D340" i="10"/>
  <c r="D1375" i="10" s="1"/>
  <c r="H357" i="10"/>
  <c r="H367" i="10"/>
  <c r="H387" i="10"/>
  <c r="D341" i="10"/>
  <c r="D1376" i="10" s="1"/>
  <c r="H372" i="10"/>
  <c r="H377" i="10"/>
  <c r="D339" i="10"/>
  <c r="D1374" i="10" s="1"/>
  <c r="H407" i="10"/>
  <c r="H362" i="10"/>
  <c r="H382" i="10"/>
  <c r="E8" i="10"/>
  <c r="E11" i="10"/>
  <c r="E10" i="10"/>
  <c r="E9" i="10"/>
  <c r="G577" i="10"/>
  <c r="E577" i="10"/>
  <c r="F343" i="10"/>
  <c r="H347" i="10"/>
  <c r="H414" i="10"/>
  <c r="H415" i="10"/>
  <c r="H413" i="10"/>
  <c r="G467" i="10"/>
  <c r="E622" i="10"/>
  <c r="E637" i="10"/>
  <c r="G642" i="10"/>
  <c r="G477" i="10"/>
  <c r="E547" i="10"/>
  <c r="E632" i="10"/>
  <c r="E652" i="10"/>
  <c r="E522" i="10"/>
  <c r="E546" i="10"/>
  <c r="E543" i="10"/>
  <c r="E544" i="10"/>
  <c r="G547" i="10"/>
  <c r="G562" i="10"/>
  <c r="E647" i="10"/>
  <c r="G652" i="10"/>
  <c r="E562" i="10"/>
  <c r="E467" i="10"/>
  <c r="E517" i="10"/>
  <c r="E627" i="10"/>
  <c r="E642" i="10"/>
  <c r="G647" i="10"/>
  <c r="H547" i="10"/>
  <c r="H522" i="10"/>
  <c r="E472" i="10"/>
  <c r="G452" i="10"/>
  <c r="H622" i="10"/>
  <c r="E477" i="10"/>
  <c r="F412" i="10"/>
  <c r="H447" i="10"/>
  <c r="H444" i="10"/>
  <c r="D397" i="10"/>
  <c r="E399" i="10" s="1"/>
  <c r="H472" i="10"/>
  <c r="E447" i="10"/>
  <c r="H497" i="10"/>
  <c r="H398" i="10"/>
  <c r="H402" i="10"/>
  <c r="D342" i="10"/>
  <c r="H417" i="10"/>
  <c r="D412" i="10"/>
  <c r="H352" i="10"/>
  <c r="G637" i="10"/>
  <c r="H637" i="10"/>
  <c r="H627" i="10"/>
  <c r="H632" i="10"/>
  <c r="H452" i="10"/>
  <c r="E7" i="10" l="1"/>
  <c r="E542" i="10"/>
  <c r="G357" i="10"/>
  <c r="G387" i="10"/>
  <c r="G367" i="10"/>
  <c r="E372" i="10"/>
  <c r="E401" i="10"/>
  <c r="E387" i="10"/>
  <c r="E382" i="10"/>
  <c r="G377" i="10"/>
  <c r="E377" i="10"/>
  <c r="G372" i="10"/>
  <c r="G417" i="10"/>
  <c r="G382" i="10"/>
  <c r="E367" i="10"/>
  <c r="H339" i="10"/>
  <c r="G416" i="10"/>
  <c r="G413" i="10"/>
  <c r="G415" i="10"/>
  <c r="G414" i="10"/>
  <c r="G399" i="10"/>
  <c r="G401" i="10"/>
  <c r="G400" i="10"/>
  <c r="F338" i="10"/>
  <c r="F1373" i="10" s="1"/>
  <c r="E398" i="10"/>
  <c r="E400" i="10"/>
  <c r="E346" i="10"/>
  <c r="E343" i="10"/>
  <c r="E344" i="10"/>
  <c r="E345" i="10"/>
  <c r="E413" i="10"/>
  <c r="E415" i="10"/>
  <c r="E414" i="10"/>
  <c r="E416" i="10"/>
  <c r="D337" i="10"/>
  <c r="E341" i="10" s="1"/>
  <c r="H340" i="10"/>
  <c r="G445" i="10"/>
  <c r="G446" i="10"/>
  <c r="G443" i="10"/>
  <c r="G444" i="10"/>
  <c r="F342" i="10"/>
  <c r="G343" i="10" s="1"/>
  <c r="H1374" i="10"/>
  <c r="F7" i="10"/>
  <c r="G517" i="10"/>
  <c r="G546" i="10"/>
  <c r="H542" i="10"/>
  <c r="G544" i="10"/>
  <c r="H517" i="10"/>
  <c r="G352" i="10"/>
  <c r="G402" i="10"/>
  <c r="G543" i="10"/>
  <c r="H397" i="10"/>
  <c r="E417" i="10"/>
  <c r="E402" i="10"/>
  <c r="E407" i="10"/>
  <c r="G545" i="10"/>
  <c r="E347" i="10"/>
  <c r="H442" i="10"/>
  <c r="E362" i="10"/>
  <c r="G407" i="10"/>
  <c r="E357" i="10"/>
  <c r="E352" i="10"/>
  <c r="H343" i="10"/>
  <c r="H412" i="10"/>
  <c r="G542" i="10" l="1"/>
  <c r="G442" i="10"/>
  <c r="G397" i="10"/>
  <c r="G412" i="10"/>
  <c r="H342" i="10"/>
  <c r="G346" i="10"/>
  <c r="G344" i="10"/>
  <c r="G345" i="10"/>
  <c r="E339" i="10"/>
  <c r="E338" i="10"/>
  <c r="E340" i="10"/>
  <c r="H1373" i="10"/>
  <c r="G10" i="10"/>
  <c r="G9" i="10"/>
  <c r="G11" i="10"/>
  <c r="G8" i="10"/>
  <c r="F337" i="10"/>
  <c r="H1375" i="10"/>
  <c r="E342" i="10"/>
  <c r="E397" i="10"/>
  <c r="E412" i="10"/>
  <c r="H338" i="10"/>
  <c r="G7" i="10" l="1"/>
  <c r="G340" i="10"/>
  <c r="G339" i="10"/>
  <c r="G341" i="10"/>
  <c r="G338" i="10"/>
  <c r="D1372" i="10"/>
  <c r="H1376" i="10"/>
  <c r="F1372" i="10"/>
  <c r="H7" i="10"/>
  <c r="G342" i="10"/>
  <c r="E337" i="10"/>
  <c r="H337" i="10"/>
  <c r="E1375" i="10" l="1"/>
  <c r="E1376" i="10"/>
  <c r="E1373" i="10"/>
  <c r="E1374" i="10"/>
  <c r="G1374" i="10"/>
  <c r="G1373" i="10"/>
  <c r="G1376" i="10"/>
  <c r="G1375" i="10"/>
  <c r="H1372" i="10"/>
  <c r="G337" i="10"/>
  <c r="G1372" i="10" l="1"/>
  <c r="E1372" i="10"/>
</calcChain>
</file>

<file path=xl/sharedStrings.xml><?xml version="1.0" encoding="utf-8"?>
<sst xmlns="http://schemas.openxmlformats.org/spreadsheetml/2006/main" count="4637" uniqueCount="1234">
  <si>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</si>
  <si>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</si>
  <si>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</si>
  <si>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</si>
  <si>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</si>
  <si>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</si>
  <si>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</si>
  <si>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</si>
  <si>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</si>
  <si>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</si>
  <si>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</si>
  <si>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</si>
  <si>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</si>
  <si>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</si>
  <si>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</si>
  <si>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</si>
  <si>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</si>
  <si>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</si>
  <si>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</si>
  <si>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</si>
  <si>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</si>
  <si>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</si>
  <si>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</si>
  <si>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</si>
  <si>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</si>
  <si>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</si>
  <si>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</si>
  <si>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Количество дорожно-транспортных происшествий, в которых пострадали люди,  на 100 тысяч населения, ед.</t>
  </si>
  <si>
    <t>1.1.1.</t>
  </si>
  <si>
    <t>Основное мероприятие 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</si>
  <si>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</si>
  <si>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1.1.2.</t>
  </si>
  <si>
    <t xml:space="preserve">Основное мероприятие 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</si>
  <si>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</si>
  <si>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</si>
  <si>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1.1.2.1.</t>
  </si>
  <si>
    <t>1.1.2.2.</t>
  </si>
  <si>
    <t>шт.</t>
  </si>
  <si>
    <t>Мероприятие «Проведение мероприятий: безопасное колесо, зеленый огонек»</t>
  </si>
  <si>
    <t>Количество мероприятий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</si>
  <si>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</si>
  <si>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Эффективное исполнение запланированных мероприятий</t>
  </si>
  <si>
    <t>1.1.3.</t>
  </si>
  <si>
    <t>1.1.4.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</si>
  <si>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</si>
  <si>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</si>
  <si>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чел.</t>
  </si>
  <si>
    <t>1.1.5.</t>
  </si>
  <si>
    <t>Основное мероприятие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</si>
  <si>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</si>
  <si>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1.2.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</si>
  <si>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</si>
  <si>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1.2.1.</t>
  </si>
  <si>
    <t>Основное мероприятие 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</si>
  <si>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</si>
  <si>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</si>
  <si>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>Доля молодежи, охваченной мероприятиями, направленными на мотивацию к здоровому образу жизни</t>
  </si>
  <si>
    <t>1.3.</t>
  </si>
  <si>
    <t>Удельный вес подростков, снятых с учета по положительным основаниям</t>
  </si>
  <si>
    <t>1.3.1.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</si>
  <si>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</si>
  <si>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</si>
  <si>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</si>
  <si>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1.3.2.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</si>
  <si>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</si>
  <si>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</si>
  <si>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1.3.3.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</si>
  <si>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</si>
  <si>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</si>
  <si>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1.4.</t>
  </si>
  <si>
    <t>Количество лиц, погибших в результате пожаров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</si>
  <si>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</si>
  <si>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</si>
  <si>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</si>
  <si>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</si>
  <si>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</si>
  <si>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</si>
  <si>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</si>
  <si>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2.1.</t>
  </si>
  <si>
    <t>Подпрограмма 1 «Развитие дошкольного образования»</t>
  </si>
  <si>
    <t>-</t>
  </si>
  <si>
    <t>шт</t>
  </si>
  <si>
    <t>2.2.</t>
  </si>
  <si>
    <t>Подпрограмма 2 «Развитие общего образования»</t>
  </si>
  <si>
    <t>2.3.</t>
  </si>
  <si>
    <t>Подпрограмма 3 «Развитие дополнительного образования детей, поддержка талантливых и одаренных детей»</t>
  </si>
  <si>
    <t>2.4.</t>
  </si>
  <si>
    <t>Подпрограмма 4 «Здоровое поколение»</t>
  </si>
  <si>
    <t>Основное мероприятие "Мероприятия"</t>
  </si>
  <si>
    <t>2.5.</t>
  </si>
  <si>
    <t>Подпрограмма 5 «Методическая  поддержка  педагогических работников образовательных организаций»</t>
  </si>
  <si>
    <t>Основное мероприятие "Профессиональная подготовка, переподготовка и повышение квалификации"</t>
  </si>
  <si>
    <t>2.6.</t>
  </si>
  <si>
    <t>2.7.</t>
  </si>
  <si>
    <t>2.8.</t>
  </si>
  <si>
    <t>Подпрограмма 8 «Обеспечение реализации муниципальной программы»</t>
  </si>
  <si>
    <t>Основное мероприятие "Обеспечение функций органов местного самоуправления"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</si>
  <si>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</si>
  <si>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</si>
  <si>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</si>
  <si>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</si>
  <si>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</si>
  <si>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</si>
  <si>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3.1.2.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</si>
  <si>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</si>
  <si>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>3.1.3.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</si>
  <si>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</si>
  <si>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>3.1.4.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</si>
  <si>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</si>
  <si>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3.1.5.</t>
  </si>
  <si>
    <t>3.1.6.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</si>
  <si>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</si>
  <si>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>3.1.7.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</si>
  <si>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</si>
  <si>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3.1.8.</t>
  </si>
  <si>
    <t>Основное мероприятие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</si>
  <si>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</si>
  <si>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3.2.</t>
  </si>
  <si>
    <t>3.2.1.</t>
  </si>
  <si>
    <t xml:space="preserve">Основное мероприятие "Мероприятия по совершенствованию системы патриотического воспитания граждан" </t>
  </si>
  <si>
    <t>Количество молодежи, охваченной мероприятиями по патриотическому и духовно-нравственному воспитанию</t>
  </si>
  <si>
    <t>3.2.2.</t>
  </si>
  <si>
    <t>Основное мероприятие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</si>
  <si>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</si>
  <si>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3.3.</t>
  </si>
  <si>
    <t>3.3.1.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</si>
  <si>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</si>
  <si>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</si>
  <si>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</si>
  <si>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тыс.чел</t>
  </si>
  <si>
    <t>4.1.1.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</si>
  <si>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</si>
  <si>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4.1.2.</t>
  </si>
  <si>
    <t>Основное мероприятие  «Мероприятия по созданию модельных библиотек»</t>
  </si>
  <si>
    <t xml:space="preserve"> Число модельных библиотек </t>
  </si>
  <si>
    <t>4.1.3.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</si>
  <si>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</si>
  <si>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4.1.4.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</si>
  <si>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</si>
  <si>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</si>
  <si>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экз</t>
  </si>
  <si>
    <t>4.1.6.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</si>
  <si>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</si>
  <si>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</si>
  <si>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тыс. экз</t>
  </si>
  <si>
    <t>4.2.</t>
  </si>
  <si>
    <t>тыс. пос</t>
  </si>
  <si>
    <t>4.2.1.</t>
  </si>
  <si>
    <t>4.3.</t>
  </si>
  <si>
    <t>4.3.1.</t>
  </si>
  <si>
    <t>Основное мероприятие 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</si>
  <si>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>тыс. чел</t>
  </si>
  <si>
    <t>4.3.2.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</si>
  <si>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</si>
  <si>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</t>
  </si>
  <si>
    <t>4.4.1.</t>
  </si>
  <si>
    <t>4.4.2.</t>
  </si>
  <si>
    <t>Основное мероприятие  «Государственная поддержка муниципальных учреждений культуры»</t>
  </si>
  <si>
    <t>4.4.3.</t>
  </si>
  <si>
    <t>Основное  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</si>
  <si>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4.4.4.</t>
  </si>
  <si>
    <t>4.4.5.</t>
  </si>
  <si>
    <t>4.5.</t>
  </si>
  <si>
    <t>4.5.1.</t>
  </si>
  <si>
    <t>4.6.</t>
  </si>
  <si>
    <t>4.6.1.</t>
  </si>
  <si>
    <t>Основное  мероприятие «Обеспечение функций органов местного самоуправления»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</si>
  <si>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</si>
  <si>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</si>
  <si>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</si>
  <si>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</si>
  <si>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</si>
  <si>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</si>
  <si>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</si>
  <si>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5.1.</t>
  </si>
  <si>
    <t xml:space="preserve"> %</t>
  </si>
  <si>
    <t>5.1.1.</t>
  </si>
  <si>
    <t>Количество граждан, получивших услуги по оплате жилищно-коммунальных услуг в денежной форме</t>
  </si>
  <si>
    <t>5.1.2.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</si>
  <si>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</si>
  <si>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5.1.3.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</si>
  <si>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</si>
  <si>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5.1.4.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</si>
  <si>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</si>
  <si>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5.1.5.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</si>
  <si>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</si>
  <si>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5.1.6.</t>
  </si>
  <si>
    <t>Количество граждан, получивших услуги по выплате адресных субсидий на оплату жилья и коммунальных услуг</t>
  </si>
  <si>
    <t>5.1.7.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</si>
  <si>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</si>
  <si>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5.1.8.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</si>
  <si>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</si>
  <si>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5.1.9.</t>
  </si>
  <si>
    <t>5.1.10.</t>
  </si>
  <si>
    <t>5.1.11.</t>
  </si>
  <si>
    <t>Количество ветеранов труда, ветеранов военной службы, получивших услуги по оплате ежемесячных денежных выплат</t>
  </si>
  <si>
    <t>5.1.12.</t>
  </si>
  <si>
    <t>Количество тружеников тыла, получивших услуги по оплате ежемесячных денежных выплат</t>
  </si>
  <si>
    <t>5.1.13.</t>
  </si>
  <si>
    <t>Количество реабилитированных лиц, получивших услуги по оплате ежемесячных денежных выплат</t>
  </si>
  <si>
    <t>5.1.14.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</si>
  <si>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</si>
  <si>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5.1.15.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</si>
  <si>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</si>
  <si>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5.1.16.</t>
  </si>
  <si>
    <t>Количество ветеранов боевых действий и других категорий военнослужащих,  получивших услуги по выплате субсидий</t>
  </si>
  <si>
    <t>5.1.17.</t>
  </si>
  <si>
    <t>Количество многодетных семей,  получивших услуги по выплате субсидий</t>
  </si>
  <si>
    <t>5.1.18.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</si>
  <si>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</si>
  <si>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</si>
  <si>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5.1.19.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</si>
  <si>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</si>
  <si>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5.1.20.</t>
  </si>
  <si>
    <t>Количество граждан, получивших услуги на предоставление материальной и иной помощи для погребения</t>
  </si>
  <si>
    <t>5.1.21.</t>
  </si>
  <si>
    <t>Количество малоимущих граждан и граждан, оказавшихся в тяжелой жизненной ситуации, получивших услуги на выплату пособий</t>
  </si>
  <si>
    <t>5.1.22.</t>
  </si>
  <si>
    <t>5.1.23.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</si>
  <si>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</si>
  <si>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>5.1.24.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</si>
  <si>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</si>
  <si>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5.1.25.</t>
  </si>
  <si>
    <t>5.1.26.</t>
  </si>
  <si>
    <t>5.1.27.</t>
  </si>
  <si>
    <t>5.1.28.</t>
  </si>
  <si>
    <t>5.1.29.</t>
  </si>
  <si>
    <t>5.1.30.</t>
  </si>
  <si>
    <t xml:space="preserve"> %
</t>
  </si>
  <si>
    <t>5.1.31.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</si>
  <si>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</si>
  <si>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5.2.</t>
  </si>
  <si>
    <t>5.2.1.</t>
  </si>
  <si>
    <t>Основное мероприятие "Осуществление полномочий по обеспечению права граждан на социальное обслуживание"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</si>
  <si>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</si>
  <si>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</si>
  <si>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5.3.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</si>
  <si>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</si>
  <si>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</si>
  <si>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</si>
  <si>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 xml:space="preserve"> чел.</t>
  </si>
  <si>
    <t>5.3.2.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</si>
  <si>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</si>
  <si>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5.3.3.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</si>
  <si>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</si>
  <si>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семей</t>
  </si>
  <si>
    <t>5.4.</t>
  </si>
  <si>
    <t>5.4.1.</t>
  </si>
  <si>
    <t>5.4.2.</t>
  </si>
  <si>
    <t>5.4.3.</t>
  </si>
  <si>
    <t>Основное мероприятие "Мероприятия по поддержке социально ориентированных некоммерческих организаций"</t>
  </si>
  <si>
    <t>5.5.</t>
  </si>
  <si>
    <t>5.5.1.</t>
  </si>
  <si>
    <t>5.5.2.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</si>
  <si>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</si>
  <si>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>5.6.</t>
  </si>
  <si>
    <t>5.6.1.</t>
  </si>
  <si>
    <t>Основное мероприятие "Организация предоставления отдельных мер социальной защиты населения"</t>
  </si>
  <si>
    <t>5.6.2.</t>
  </si>
  <si>
    <t xml:space="preserve">Уровень достижения показателей подпрограммы 3  </t>
  </si>
  <si>
    <t>5.6.3.</t>
  </si>
  <si>
    <t>Основное мероприятие "Осуществление деятельности по опеке и попечительству в отношении совершеннолетних лиц"</t>
  </si>
  <si>
    <t>5.6.4.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</si>
  <si>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</si>
  <si>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</si>
  <si>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5.6.5.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</si>
  <si>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</si>
  <si>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</si>
  <si>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6.</t>
  </si>
  <si>
    <t>Средняя продолжительность жизни</t>
  </si>
  <si>
    <t>лет</t>
  </si>
  <si>
    <t>6.1.</t>
  </si>
  <si>
    <t>Численность населения, систематически занимающегося физической культурой и спортом</t>
  </si>
  <si>
    <t>6.1.1.</t>
  </si>
  <si>
    <t>уровень выполнения параметров доведенных муниципальных заданий</t>
  </si>
  <si>
    <t>6.1.2.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</si>
  <si>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</si>
  <si>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6.1.3.</t>
  </si>
  <si>
    <t>6.1.4.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</si>
  <si>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</si>
  <si>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округа, ставших призерами областных, Всероссийских и международных соревнований</t>
  </si>
  <si>
    <t>6.2.</t>
  </si>
  <si>
    <t>6.2.1.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</si>
  <si>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</si>
  <si>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6.3.</t>
  </si>
  <si>
    <t>6.3.1.</t>
  </si>
  <si>
    <t>Доля детей и подростков с 1 группой здоровья</t>
  </si>
  <si>
    <t>6.4.</t>
  </si>
  <si>
    <t>Уровень достижения показателей муниципальной программы и ее подпрограмм</t>
  </si>
  <si>
    <t>6.4.1.</t>
  </si>
  <si>
    <t>6.4.2.</t>
  </si>
  <si>
    <t>Уровень целевого использования бюджетных средств</t>
  </si>
  <si>
    <t>стабильный</t>
  </si>
  <si>
    <t>7.</t>
  </si>
  <si>
    <t>7.1.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</si>
  <si>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</si>
  <si>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</si>
  <si>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</si>
  <si>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Количество модернизированных рабочих мест в печатных и электронных СМИ</t>
  </si>
  <si>
    <t>7.2.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</si>
  <si>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</si>
  <si>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</si>
  <si>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</si>
  <si>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</si>
  <si>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полосы</t>
  </si>
  <si>
    <t>Количество телепередач</t>
  </si>
  <si>
    <t>минут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</si>
  <si>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</si>
  <si>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</si>
  <si>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</si>
  <si>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</si>
  <si>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7.3.</t>
  </si>
  <si>
    <t>Подпрограмма 3. «Кадровая политика в сфере развития информационного пространства Губкинского городского округа»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</si>
  <si>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</si>
  <si>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</si>
  <si>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</si>
  <si>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</si>
  <si>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</si>
  <si>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</si>
  <si>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8.1.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</si>
  <si>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</si>
  <si>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</si>
  <si>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</si>
  <si>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</si>
  <si>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4</t>
  </si>
  <si>
    <t>Обеспеченность населения посадочными местами в предприятиях общественного питания на 1 тысячу жителей</t>
  </si>
  <si>
    <t>8.1.1.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</si>
  <si>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</si>
  <si>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</si>
  <si>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8.1.2.</t>
  </si>
  <si>
    <t>Основное мероприятие "Мероприятия, направленные на повышение уровня профессионального мастерства"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</si>
  <si>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</si>
  <si>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</si>
  <si>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8.2.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</si>
  <si>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</si>
  <si>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</si>
  <si>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</si>
  <si>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</si>
  <si>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тыс. кв.м</t>
  </si>
  <si>
    <t>Обеспеченность населения торговыми площадями на 1 тысячу жителей</t>
  </si>
  <si>
    <t>8.2.1.</t>
  </si>
  <si>
    <t>Основное мероприятие  "Профессиональная подготовка, переподготовка и повышение квалификации"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</si>
  <si>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</si>
  <si>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</si>
  <si>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8.2.2.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</si>
  <si>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</si>
  <si>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</si>
  <si>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8.3.</t>
  </si>
  <si>
    <t>Оборот малых и средних предприятий вдействующих ценах</t>
  </si>
  <si>
    <t>8.3.1.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</si>
  <si>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</si>
  <si>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 Количество действующих субъектов малого и среднего предпринимательства на конец года</t>
  </si>
  <si>
    <t>8.3.1.1.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</si>
  <si>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</si>
  <si>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</si>
  <si>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8.3.1.2.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</si>
  <si>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</si>
  <si>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Количество  организованных мероприятий по празднованию Дня российского предпринимательства</t>
  </si>
  <si>
    <t>8.3.1.3.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</si>
  <si>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</si>
  <si>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Количество  принявших участие</t>
  </si>
  <si>
    <t>8.3.1.4.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</si>
  <si>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</si>
  <si>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Количество областных совещаний по развитию сферы сельского хозяйства на территории Губкинского городского округа</t>
  </si>
  <si>
    <t>8.3.2.</t>
  </si>
  <si>
    <t>Количество просубсидированных кредитов КФХ и ЛПХ</t>
  </si>
  <si>
    <t>8.3.3.</t>
  </si>
  <si>
    <t>Доля оборота малых и средних предприятий в общем обороте предприятий и организаций городского округа</t>
  </si>
  <si>
    <t>8.3.3.1.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</si>
  <si>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</si>
  <si>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</si>
  <si>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</si>
  <si>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</si>
  <si>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</si>
  <si>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</si>
  <si>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</si>
  <si>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</si>
  <si>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9.1.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</si>
  <si>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</si>
  <si>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</si>
  <si>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</si>
  <si>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</si>
  <si>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</si>
  <si>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</si>
  <si>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</si>
  <si>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</si>
  <si>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</si>
  <si>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</si>
  <si>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</si>
  <si>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</si>
  <si>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</si>
  <si>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</si>
  <si>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9.3.1.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</si>
  <si>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</si>
  <si>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</si>
  <si>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</si>
  <si>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</si>
  <si>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9.3.2.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</si>
  <si>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</si>
  <si>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Общее число жилых помещений, расселенных</t>
  </si>
  <si>
    <t>9.3.3.</t>
  </si>
  <si>
    <t>Основное мероприятие «Капитальный ремонт и ремонт дворовых территорий»</t>
  </si>
  <si>
    <t>Асфальтобетонное покрытие внутри дворовых территорий</t>
  </si>
  <si>
    <t>9.3.4.</t>
  </si>
  <si>
    <t>Основное мероприятие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</si>
  <si>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</si>
  <si>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</si>
  <si>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Основное мероприятие «Проектирование и строительство инженерных сетей»</t>
  </si>
  <si>
    <t>Протяженность построенных сетей канализации</t>
  </si>
  <si>
    <t>9.4.</t>
  </si>
  <si>
    <t>Потребление топливно-энергетических ресурсов муниципальными учреждениями</t>
  </si>
  <si>
    <t>Основное мероприятие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</si>
  <si>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</si>
  <si>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>Гкал/кв.м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</si>
  <si>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</si>
  <si>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кВтч/кв.м</t>
  </si>
  <si>
    <t>Удельный расход холодной воды на снабжение муниципальных учреждений (в расчете на 1 человека)</t>
  </si>
  <si>
    <t>куб.м/чел.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</si>
  <si>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</si>
  <si>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</si>
  <si>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Основное мероприятие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</si>
  <si>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</si>
  <si>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9.5.</t>
  </si>
  <si>
    <t>Подпрограмма 5 «Улучшение среды обитания населения Губкинского городского округа»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</si>
  <si>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</si>
  <si>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</si>
  <si>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</si>
  <si>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</si>
  <si>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</si>
  <si>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</si>
  <si>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</si>
  <si>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</si>
  <si>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</si>
  <si>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</si>
  <si>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</si>
  <si>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9.5.3.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</si>
  <si>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</si>
  <si>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</si>
  <si>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9.5.4.</t>
  </si>
  <si>
    <t>Доля компенсационных расходов на предоставление государственных гарантий от фактически предоставленных услуг</t>
  </si>
  <si>
    <t>9.6.</t>
  </si>
  <si>
    <t>Обеспечение уровня достижения показателей конечных результатов Программы, %</t>
  </si>
  <si>
    <t>9.6.1.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</si>
  <si>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</si>
  <si>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</si>
  <si>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9.6.2.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</si>
  <si>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</si>
  <si>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</si>
  <si>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</si>
  <si>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</si>
  <si>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</si>
  <si>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</si>
  <si>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>10.3.1.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</si>
  <si>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</si>
  <si>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</si>
  <si>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>тыс. м2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</si>
  <si>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</si>
  <si>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>11.</t>
  </si>
  <si>
    <t>11.1.</t>
  </si>
  <si>
    <t>11.1.1.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</si>
  <si>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</si>
  <si>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11.1.2.</t>
  </si>
  <si>
    <t>Основное мероприятие «Развитие и модернизация информационно-коммуникационной инфраструктуры связи»</t>
  </si>
  <si>
    <t>11.1.3.</t>
  </si>
  <si>
    <t>11.1.4.</t>
  </si>
  <si>
    <t>штук</t>
  </si>
  <si>
    <t>11.1.5.</t>
  </si>
  <si>
    <t>11.1.6.</t>
  </si>
  <si>
    <t>Основное мероприятие «Обеспечение информационной безопасности»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</si>
  <si>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</si>
  <si>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</si>
  <si>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</si>
  <si>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</si>
  <si>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</si>
  <si>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</si>
  <si>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</si>
  <si>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</si>
  <si>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</si>
  <si>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</si>
  <si>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</si>
  <si>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12.1.1.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</si>
  <si>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</si>
  <si>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</si>
  <si>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</si>
  <si>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</si>
  <si>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</si>
  <si>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</si>
  <si>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</si>
  <si>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12.1.2.</t>
  </si>
  <si>
    <t>12.1.3.</t>
  </si>
  <si>
    <t>Приобретение и сопровождение программного продукта для улучшения обслуживания населения</t>
  </si>
  <si>
    <t>12.1.4.</t>
  </si>
  <si>
    <t>12.2.</t>
  </si>
  <si>
    <t>тыс.руб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</si>
  <si>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</si>
  <si>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12.2.1.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</si>
  <si>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</si>
  <si>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</si>
  <si>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Постановка на государственный учет формируемых земельных участков</t>
  </si>
  <si>
    <t>12.3.</t>
  </si>
  <si>
    <t>Достижение предусмотренных Программой, подпрограммами значений целевых показателей (индикаторов) в установленные сроки</t>
  </si>
  <si>
    <t>12.3.1.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</si>
  <si>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</si>
  <si>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</si>
  <si>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12.3.2.</t>
  </si>
  <si>
    <t>13.1.</t>
  </si>
  <si>
    <t>13.2.</t>
  </si>
  <si>
    <t>Источник ресурсного обеспечения</t>
  </si>
  <si>
    <t>План</t>
  </si>
  <si>
    <t>Финансирование</t>
  </si>
  <si>
    <t>Отклонение, %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</si>
  <si>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</si>
  <si>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</si>
  <si>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</si>
  <si>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</si>
  <si>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</si>
  <si>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</si>
  <si>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Основное мероприятие  «Мероприятия по обеспечению безопасности дорожного движения»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</si>
  <si>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</si>
  <si>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1.2.2.</t>
  </si>
  <si>
    <t xml:space="preserve">Основное мероприятие «Мероприятия, направленные на мотивацию к здоровому образу жизни» 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</si>
  <si>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</si>
  <si>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</si>
  <si>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</si>
  <si>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</si>
  <si>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</si>
  <si>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</si>
  <si>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3.1.9.</t>
  </si>
  <si>
    <t>всего, в том числе: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</si>
  <si>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</si>
  <si>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</si>
  <si>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</si>
  <si>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</si>
  <si>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</si>
  <si>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</si>
  <si>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</si>
  <si>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</si>
  <si>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</si>
  <si>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</si>
  <si>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Основное мероприятие "Реконструкция и капитальный ремонт учреждений"</t>
  </si>
  <si>
    <t>Основное мероприятие "Мероприятия по событийному туризму"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</si>
  <si>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</si>
  <si>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</si>
  <si>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</si>
  <si>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</si>
  <si>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</si>
  <si>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</si>
  <si>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</si>
  <si>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</si>
  <si>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</si>
  <si>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</si>
  <si>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</si>
  <si>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</si>
  <si>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</si>
  <si>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доступности и качества реабилитационных услуг для инвалидов"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</si>
  <si>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</si>
  <si>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5.6.6.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</si>
  <si>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</si>
  <si>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Всего, том числе:</t>
  </si>
  <si>
    <t xml:space="preserve">Федеральный бюджет 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</si>
  <si>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</si>
  <si>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Подпрограмма 1 «Подготовка проектов планировки территорий Губкинского городского округа»</t>
  </si>
  <si>
    <t>Основное мероприятие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</si>
  <si>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</si>
  <si>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 «Капитальный ремонт многоквартирных домов»</t>
  </si>
  <si>
    <t>Основное мероприятие  «Мониторинг окружающей среды»</t>
  </si>
  <si>
    <t xml:space="preserve">Основное мероприятие "Содержание и ремонт автомобильных дорог общего пользования местного значения"               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</si>
  <si>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</si>
  <si>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</si>
  <si>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</si>
  <si>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</si>
  <si>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 "Мероприятия по эффективному использованию и оптимизации состава муниципального имущества"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</si>
  <si>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</si>
  <si>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Основное мероприятие "Мероприятия, направленные на формирование земельных участков и их рыночной оценки"</t>
  </si>
  <si>
    <t>5.</t>
  </si>
  <si>
    <t>10.1.</t>
  </si>
  <si>
    <t>10.2.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</si>
  <si>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</t>
  </si>
  <si>
    <t>Количество субъектов малого и среднего предпринимательства, получателей субсидии</t>
  </si>
  <si>
    <t>Мероприятие «Субсидирование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ситуации»</t>
  </si>
  <si>
    <t>часов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</si>
  <si>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</si>
  <si>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2.1.1.</t>
  </si>
  <si>
    <t>2.1.2.</t>
  </si>
  <si>
    <t>2.1.3.</t>
  </si>
  <si>
    <t>2.1.4.</t>
  </si>
  <si>
    <t>Предоставление в собственность, аренду либо в постоянное (бессрочное) пользование земельных участков</t>
  </si>
  <si>
    <t>2.1.5.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</si>
  <si>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</si>
  <si>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</si>
  <si>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</si>
  <si>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</si>
  <si>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Укомплектованность образовательной организации воспитанниками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</si>
  <si>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</si>
  <si>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</si>
  <si>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</si>
  <si>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</si>
  <si>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Качество  знаний  учащихся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</si>
  <si>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</si>
  <si>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</si>
  <si>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</si>
  <si>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2.2.1.</t>
  </si>
  <si>
    <t>Доля обучающихся, обеспеченных качественными услугами школьного образования</t>
  </si>
  <si>
    <t>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</si>
  <si>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</si>
  <si>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2.2.2.</t>
  </si>
  <si>
    <t>2.2.3.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</si>
  <si>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</si>
  <si>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2.2.4.</t>
  </si>
  <si>
    <t>2.2.5.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</si>
  <si>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</si>
  <si>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организации"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</si>
  <si>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</t>
  </si>
  <si>
    <t>Доля обучающихся, обеспеченных качественным горячим питанием</t>
  </si>
  <si>
    <t>2.2.6.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</si>
  <si>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</si>
  <si>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</si>
  <si>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 xml:space="preserve">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</si>
  <si>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Доля детей, охваченных дополнительными образовательными программами в организациях дополнительного образования детей, подведомственных управлению образования, в общей численности детей школьного возраста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</si>
  <si>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</si>
  <si>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</si>
  <si>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2.3.1.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</si>
  <si>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</si>
  <si>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2.3.2.</t>
  </si>
  <si>
    <t>2.3.3.</t>
  </si>
  <si>
    <t>2.3.4.</t>
  </si>
  <si>
    <t>Основное мероприятие "Мероприятия по выявлению, развитию и поддержке одаренных детей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</si>
  <si>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</si>
  <si>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</si>
  <si>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</si>
  <si>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2.4.1.</t>
  </si>
  <si>
    <t>2.4.2.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</si>
  <si>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</si>
  <si>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</t>
  </si>
  <si>
    <t>Основное мероприятие "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</si>
  <si>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Уровень выполнения  показателей,  доведённых муниципальным заданием</t>
  </si>
  <si>
    <t>2.5.1.</t>
  </si>
  <si>
    <t>2.5.2.</t>
  </si>
  <si>
    <t>Процент освоения выделенных денежных средств</t>
  </si>
  <si>
    <t>2.5.3.</t>
  </si>
  <si>
    <t>Основное мероприятие "Субсидии на мероприятия по проведению оздоровительной кампании детей"</t>
  </si>
  <si>
    <t>Доля детей, охваченных отдыхом и оздоровлением, а также  спортивно-досуговой деятельностью в МБОУ «СОК «Орлёнок», от общего количества школьников</t>
  </si>
  <si>
    <t>2.6.1.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</si>
  <si>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</si>
  <si>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</si>
  <si>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Численность детей школьного возраста, оздоровленных на базе пришкольных лагерей, лагерей труда и отдыха</t>
  </si>
  <si>
    <t>2.6.2.</t>
  </si>
  <si>
    <t>2.6.3.</t>
  </si>
  <si>
    <t>2.6.4.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</si>
  <si>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</si>
  <si>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</si>
  <si>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</si>
  <si>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2.7.1.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</si>
  <si>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</si>
  <si>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2.8.1.</t>
  </si>
  <si>
    <t>2.8.2.</t>
  </si>
  <si>
    <t>2.8.3.</t>
  </si>
  <si>
    <t>2.8.4.</t>
  </si>
  <si>
    <t>2.8.5.</t>
  </si>
  <si>
    <t>Основное мероприятие "Организация бухгалтерского обслуживания организаций"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</si>
  <si>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</t>
  </si>
  <si>
    <t>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</si>
  <si>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</si>
  <si>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>Доля молодежи, охваченной мероприятиями по пропаганде здорового образа жизни и профилактике негативных явлений</t>
  </si>
  <si>
    <t>12.2.2.</t>
  </si>
  <si>
    <t>Основное мероприятие  "Мероприятия"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</si>
  <si>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</si>
  <si>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Основное мероприятие "Мероприятия молодежной политики, направленные на создание целостной системы молодежных информационных ресурсов"</t>
  </si>
  <si>
    <t>Колличество отработанных площадей</t>
  </si>
  <si>
    <t>Основное мероприятие "Мероприятия по предупреждению и ликвидации чрезвычайных ситуаций природного и техногенного характера"</t>
  </si>
  <si>
    <t>1.4.3.</t>
  </si>
  <si>
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</si>
  <si>
    <t xml:space="preserve">
Обеспечение ежегодного уровня достижения показателей Программы
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</si>
  <si>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</si>
  <si>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</si>
  <si>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Прирост количества населенных пунктов, обеспеченных круглогодичной связью с сетью автомобильных дорог общего пользования по дорогам с твердым покрытием</t>
  </si>
  <si>
    <t>10.1.1.</t>
  </si>
  <si>
    <t>Протяженность построенных подъездных дорог с твердым покрытием к сельским населенным пунктам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</si>
  <si>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</t>
  </si>
  <si>
    <t>Основное мероприятие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</si>
  <si>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Основное мероприятие .«Капитальный ремонт дорог в г. Губкине»</t>
  </si>
  <si>
    <t>10.1.2.</t>
  </si>
  <si>
    <t>4.6.2.</t>
  </si>
  <si>
    <t>4.6.3.</t>
  </si>
  <si>
    <t>4.6.4.</t>
  </si>
  <si>
    <t>Основное мероприятие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</si>
  <si>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Подпрограмма 2 "Социальное обслуживание населения"</t>
  </si>
  <si>
    <t>Подпрограмма 3 "Социальная поддержка семьи и детей"</t>
  </si>
  <si>
    <t>Подпрограмма 5 "Обеспечение жильем отдельных категорий граждан"</t>
  </si>
  <si>
    <t>Основное мероприятие "Обеспечение функций органов местного самоуправления»</t>
  </si>
  <si>
    <t xml:space="preserve">"Капитальный ремонт автомобильных дорог по населенным пунктам городского округа" </t>
  </si>
  <si>
    <r>
      <t xml:space="preserve">Основное мероприятие </t>
    </r>
    <r>
      <rPr>
        <sz val="12"/>
        <rFont val="Times New Roman"/>
        <family val="1"/>
        <charset val="204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</si>
  <si>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Мероприятие «Организационно-планировочные и инженерные меры совершенствования организации движения транспорта и пешеходов»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</si>
  <si>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</si>
  <si>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</si>
  <si>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</si>
  <si>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</si>
  <si>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</si>
  <si>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детей, нуждающихся  в получении услуг дошкольного образования и не обеспеченных данными услугами, в общей численности детей дошкольного возраста</t>
  </si>
  <si>
    <t>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</si>
  <si>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</si>
  <si>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Укомплектованность образовательной организации обучающимися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</si>
  <si>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</t>
  </si>
  <si>
    <t>Доля обязательств, взятых регионом по субсидированию первоначального взноса по выданным кредитам</t>
  </si>
  <si>
    <t>Охват  детей,  получающих дополнительное образование  в детских школах искусств, подведомственных управлению культуры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</si>
  <si>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</si>
  <si>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</si>
  <si>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>Уровень выполнения  показателей, доведённых муниципальным заданием, %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</si>
  <si>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</si>
  <si>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</t>
  </si>
  <si>
    <t>Численность отдыхающих МБОУ «СОК «Орлёнок»</t>
  </si>
  <si>
    <t>Доля муниципальных  служащих, должностные обязанности которых содержат утвержденные показатели результативности</t>
  </si>
  <si>
    <t>Доля муниципальных служащих городского округа, прошедших повышение квалификации по проектному управлению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</si>
  <si>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</si>
  <si>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 xml:space="preserve">Уровень выполнения параметров, доведенных муниципальным заданием </t>
  </si>
  <si>
    <t>Число учреждений</t>
  </si>
  <si>
    <t>Количество электронных документов на электронных носителях в фондах муниципальных библиотек</t>
  </si>
  <si>
    <t>Число посещений Губкинского краеведческого музея с филиалами</t>
  </si>
  <si>
    <t>Доля охвата населения округа музейными услугами</t>
  </si>
  <si>
    <t>Уровень выполнения параметров, доведенных муниципальным заданием</t>
  </si>
  <si>
    <t>Доля населения, участвующего в культурно-досуговых мероприятиях клубных учреждений, от общей численности населения</t>
  </si>
  <si>
    <t>Численность модельных домов культуры</t>
  </si>
  <si>
    <t>Численность туристского потока</t>
  </si>
  <si>
    <t>Основное мероприятие «Мероприятия по событийному туризму»</t>
  </si>
  <si>
    <t>Доля туристского потока от общей численности населения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</si>
  <si>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</si>
  <si>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</si>
  <si>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Доля выполненных основных мероприятий муниципальной программы от запланированных</t>
  </si>
  <si>
    <t>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</si>
  <si>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«Организация административно – хозяйственного обслуживания учреждений»</t>
  </si>
  <si>
    <t>Основное мероприятие "Выплата ежемесячных денежных компенсаций расходов по оплате  жилищно-коммунальных услуг ветеранам труда"</t>
  </si>
  <si>
    <t>Основное мероприятие "Оплата ежемесячных денежных выплат труженикам тыла"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</si>
  <si>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школьников)"</t>
  </si>
  <si>
    <t>Количество обучающихся, получивших меру социальной защиты многодетных семей по обеспечению школьной формой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</si>
  <si>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</si>
  <si>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</si>
  <si>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Основное мероприятие "Предоставление материальной и иной помощи для погребения"</t>
  </si>
  <si>
    <t>Основное мероприятие "Выплата пособий малоимущим гражданам и гражданам, оказавшимся в тяжелой жизненной ситуации"</t>
  </si>
  <si>
    <t>Основное мероприятие "Выплата ежемесячных пособий гражданам, имеющим детей"</t>
  </si>
  <si>
    <t>Основное мероприятия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</si>
  <si>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</si>
  <si>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</si>
  <si>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</si>
  <si>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мероприятие "Мероприятия по социальной поддержке некоторых категорий граждан"</t>
  </si>
  <si>
    <t xml:space="preserve">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</si>
  <si>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</si>
  <si>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>Уровень ежегодного достижения показателей Программы</t>
  </si>
  <si>
    <t>Уровень достижения обеспечения деятельности подведомственных учреждений</t>
  </si>
  <si>
    <t>Результативность деятельности тренерского состава</t>
  </si>
  <si>
    <t>Доля газетных площадей с информацией о деятельности органов местного самоуправления, в общем объеме тиража</t>
  </si>
  <si>
    <t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</si>
  <si>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</si>
  <si>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Количество печатных полос 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</si>
  <si>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</si>
  <si>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Сохранение контингента обучающихся в организации дополнительного образования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</si>
  <si>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</si>
  <si>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</si>
  <si>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</si>
  <si>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Доля проведенных контрольно-надзорных процедур от  заявленных (запланированных)</t>
  </si>
  <si>
    <t>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</si>
  <si>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Количество проведенных творческих конкурсов, направленных на развитие профессионального мастерства сотрудников редакций СМИ</t>
  </si>
  <si>
    <t>Количество посадочных мест в предприятиях общественного питания</t>
  </si>
  <si>
    <t>кол-во семей</t>
  </si>
  <si>
    <t>Количество молодежи, вовлеченной в мероприятия по информационному сопровождению</t>
  </si>
  <si>
    <t>Доля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</si>
  <si>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>Количество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</si>
  <si>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формированию системы духовно-нравственных ценностей и гражданской культуры</t>
  </si>
  <si>
    <t xml:space="preserve">Основное мероприятие "Мероприятия по поддержке и социальной адаптации отдельных категорий граждан молодежи" </t>
  </si>
  <si>
    <t>кол-во мероприятий</t>
  </si>
  <si>
    <t>кол-во</t>
  </si>
  <si>
    <t>Обеспечение молодых семей безвозмездной социальной выплатой на улучшение жилищных условий</t>
  </si>
  <si>
    <t>Основное мероприятие "Реализация мероприятий по обеспечению жильем молодых семей"</t>
  </si>
  <si>
    <t xml:space="preserve">Основное мероприятие "Мероприятия по формированию системы духовно-нравственных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</si>
  <si>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 молодежи" </t>
  </si>
  <si>
    <t>Основное мероприятие  "Реализация молодежной политики на сельских территориях Губкинского городского округа"</t>
  </si>
  <si>
    <t>Количество субъектов малого и среднего предпринимательства, получивших поддержку</t>
  </si>
  <si>
    <t>4.2.2.</t>
  </si>
  <si>
    <t>Основное 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</si>
  <si>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Основное 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территории), за счет средств местного бюджета»</t>
  </si>
  <si>
    <t>4.2.3.</t>
  </si>
  <si>
    <t>4.3.3.</t>
  </si>
  <si>
    <t>4.3.5.</t>
  </si>
  <si>
    <t>Основное мероприятие "Поддержка творческой деятельности и укрепление материально –технической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</si>
  <si>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4.3.6.</t>
  </si>
  <si>
    <t>Основное мероприятие  «Поддержка творческой деятельности и укрепление материально – технической базы муниципальных театров в населенных пунктах с численностью населения до 300 тысяч человек»</t>
  </si>
  <si>
    <t>Основное мероприятие «Обеспечение выполнения мероприятий в части повышения оплаты труда работникам учреждений культуры»</t>
  </si>
  <si>
    <t>4.4.6.</t>
  </si>
  <si>
    <t>4.4.7.</t>
  </si>
  <si>
    <t>4.4.9.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</si>
  <si>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</si>
  <si>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4.4.10.</t>
  </si>
  <si>
    <t>4.4.11.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</si>
  <si>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значения»</t>
  </si>
  <si>
    <t>4.4.12.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</si>
  <si>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 за счет субсидий, полученных из областного бюджета»</t>
  </si>
  <si>
    <t>Основное мероприятие «Капитальный ремонт объектов местного значения»</t>
  </si>
  <si>
    <t>Основное мероприятие «Капитальный ремонт объектов местного значения за счет субсидий, полученных из областного бюджета»</t>
  </si>
  <si>
    <t>4.1.7.</t>
  </si>
  <si>
    <t>Основное мероприятие "Комплектование книжных фондов библиотек муниципальных образований"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</si>
  <si>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 за счет средств местного бюджета»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</si>
  <si>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</si>
  <si>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территории),  за счет средств месного бюджета»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</si>
  <si>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</si>
  <si>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</si>
  <si>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</si>
  <si>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</si>
  <si>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Строительство водозабора в микрорайонах ИЖС Губкинского городского округа</t>
  </si>
  <si>
    <t>12.2.3.</t>
  </si>
  <si>
    <t>Государственная регистрация актов гражданского состояния и совершение иных юридически значимых действий</t>
  </si>
  <si>
    <t>Межведомственные профилактические рейды по контролю  за  несовершеннолетними и семьями,  состоящими на учете в комиссии, а также выявлении семей родителей, не должным образом исполняющие свои родительские обязанности и несовершеннолетними, склонными к правонарушению и преступлениям</t>
  </si>
  <si>
    <t>Количество кадастровых кварталов, в границах которых предполагается проведение комплексных кадастровых работ</t>
  </si>
  <si>
    <t>1.5.</t>
  </si>
  <si>
    <t>1.5.1.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</si>
  <si>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черезвычайных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</si>
  <si>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профессиональных образовательных организаций и организаций высшего образования»</t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</si>
  <si>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</si>
  <si>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</si>
  <si>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</si>
  <si>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</si>
  <si>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Поддержка альтернативных форм предоставления дошкольного образования (за счет средств бюджета городского округа и областного бюджета)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</si>
  <si>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</si>
  <si>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</si>
  <si>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</si>
  <si>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</si>
  <si>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</si>
  <si>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</si>
  <si>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</si>
  <si>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</si>
  <si>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</si>
  <si>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 xml:space="preserve">ООсновное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</si>
  <si>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</si>
  <si>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</si>
  <si>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Основное мероприятие 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</si>
  <si>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</si>
  <si>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«Субсидии на мероприятия по проведению оздоровительной кампании детей»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</si>
  <si>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</si>
  <si>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</si>
  <si>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Подпрограмма 7 «Развитие  муниципальной кадровой политики в органах местного самоуправления Губкинского городского округа»</t>
  </si>
  <si>
    <t>Основное мероприятие «Организация бухгалтерского обслуживания организаций»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</si>
  <si>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</si>
  <si>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</si>
  <si>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</si>
  <si>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</si>
  <si>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</si>
  <si>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Повышение квалификации работников, не замещающих должности муниципальной службы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</si>
  <si>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t>Количество фактов проявления терроризма и экстремизма</t>
  </si>
  <si>
    <t>2.2.8.</t>
  </si>
  <si>
    <t>Доля работников, не замещающих должности  муниципальной службы  органов местного самоуправления Губкинского городского округа, прошедших повышение квалификации (в процентах от общего  количества работников, не замещающих должности муниципальной службы)</t>
  </si>
  <si>
    <t>Доля работников, не замещающих должности муниципальной службы органов местного самоуправления Губкинского городского округа, прошедших повышение квалификации по проектному управлению (в процентах от общего количества работников, не  замещающих должности муниципальной службы)</t>
  </si>
  <si>
    <t>Основное мероприятие "Повышение квалификации работников, не замещающих должности муниципальной службы органов местного самоуправления Губкинского городского округа"</t>
  </si>
  <si>
    <t>Процент повышения квалификации работников,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</t>
  </si>
  <si>
    <t>Количество граждан, подвергшихся радиации, получивших пособия и компенсации</t>
  </si>
  <si>
    <t>Количество семей, родивших третьего и последующих детей, получивших материнский (семейный) капитал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</si>
  <si>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</t>
  </si>
  <si>
    <t>10.4.</t>
  </si>
  <si>
    <t>14.</t>
  </si>
  <si>
    <t>14.1.</t>
  </si>
  <si>
    <t>Основное мероприятие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</si>
  <si>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14.2.</t>
  </si>
  <si>
    <t>Основное  мероприятие "Благоустройство общественных и иных территорий Губкинского городского округа"</t>
  </si>
  <si>
    <t>Всего ресурсное обеспечение по муниципальным программам Губкинского городского округа</t>
  </si>
  <si>
    <t>Основное мероприятие 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</si>
  <si>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Количество благоустроенных дворовых территорий многоквартирных домов</t>
  </si>
  <si>
    <t>Основное мероприятие «Благоустройство общественных и иных территорий Губкинского городского округа»</t>
  </si>
  <si>
    <t>Количество благоустроенных иных территорий Губкинского городского округа</t>
  </si>
  <si>
    <t>Подпрограмма 1 "Развитие общественного питания на территории Губкинского городского округа"</t>
  </si>
  <si>
    <t>Подпрограмма 2 "Развитие торговли на территории Губкинского городского округа"</t>
  </si>
  <si>
    <t>Подпрограмма 3 "Развитие и поддержка малого и среднего предпринимательства в Губкинском городском округе"</t>
  </si>
  <si>
    <t>Подпрограмма 2 "Патриотическое воспитание граждан"</t>
  </si>
  <si>
    <t>Подпрограмма 1 "Молодежная политика"</t>
  </si>
  <si>
    <t>Муниципальная программа "Молодежь Губкинского городского округа"</t>
  </si>
  <si>
    <t>Подпрограмма 3 "Обеспечение жильем молодых семей"</t>
  </si>
  <si>
    <t xml:space="preserve">Муниципальная программа «Развитие физической культуры и спорта в  Губкинском городском округе» </t>
  </si>
  <si>
    <t>Подпрограмма 1 «Развитие физической культуры и массового спорта в Губкинском городском округе»</t>
  </si>
  <si>
    <t>Муниципальная программа «Развитие физической культуры и спорта в Губкинском городском округе»</t>
  </si>
  <si>
    <t>Подпрограмма 3 «Губкинская школа здоровья»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</si>
  <si>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округе"</t>
  </si>
  <si>
    <t>Подпрограмма 1 "Развитие физической культуры и спорта в Губкинском городском округе"</t>
  </si>
  <si>
    <t>Подпрограмма 3 "Губкинская школа здоровья"</t>
  </si>
  <si>
    <t>Наименование программы, подпрограммы, основного мероприятия</t>
  </si>
  <si>
    <t>Подпрограмма 1 «Развитие материально-технической базы муниципальных печатных и электронных СМИ 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</si>
  <si>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информации»</t>
  </si>
  <si>
    <t>Подпрограмма 1 «Развитие материально-технической базы муниципальных печатных и электронных СМИ»</t>
  </si>
  <si>
    <t>Подпрограмма 1. «Создание условий для развития информационного общества в Губкинском городском округе»</t>
  </si>
  <si>
    <t>прогрессивный</t>
  </si>
  <si>
    <t>регрессивный</t>
  </si>
  <si>
    <t>Подпрограмма 1 "Социальная поддержка отдельных категорий граждан"</t>
  </si>
  <si>
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</si>
  <si>
    <t>Основное мероприятие "Выплата ежемесячных денежных компенсаций расходов по оплате жилищно-коммунальных услуг многодетным семьям"</t>
  </si>
  <si>
    <t>Основное мероприятие "Выплата ежемесячных денежных компенсаций расходов по оплате жилищно-коммунальных услуг иным категориям граждан"</t>
  </si>
  <si>
    <t>Основное мероприятие "Оплата ежемесячных денежных выплат ветеранам труда, ветеранам военной службы"</t>
  </si>
  <si>
    <t>Основное  мероприятие "Оплата ежемесячных денежных выплат лицам, родившимся в период с 22 июня 1923 года по 3 сентября 1945 года (Дети войны)"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</si>
  <si>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 </t>
  </si>
  <si>
    <t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</si>
  <si>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 xml:space="preserve"> семей</t>
  </si>
  <si>
    <t>Количество граждан, получивших компенсацию на капитальный ремонт в многоквартирном доме</t>
  </si>
  <si>
    <t xml:space="preserve">тыс. ед. </t>
  </si>
  <si>
    <t>Подпрограмма 4 "Доступная среда для инвалидов и маломобильных групп населения"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</si>
  <si>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</si>
  <si>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Количество приоритетных объектов и услуг в приоритетных сферах жизнедеятельности инвалидов и других маломобильных групп населения</t>
  </si>
  <si>
    <t>Количество социально ориентированных некоммерческих организаций, получивших  субсидию из средств бюджета городского округа</t>
  </si>
  <si>
    <t>Количество построенного или приобретенного на вторичном рынке жилья для обеспечения жилыми помещениями детей-сирот,  детей, оставшихся без попечения родителей  и лиц из их числа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</si>
  <si>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родителей"</t>
  </si>
  <si>
    <t>Муниципальная программа 
"Молодежь Губкинского городского округа"</t>
  </si>
  <si>
    <t>Доля муниципальных учреждений, оснащенных системой видеонаблюдения, %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</si>
  <si>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округа» </t>
  </si>
  <si>
    <t>Муниципальная программа «Обеспечение безопасности жизнедеятельности населения  Губкинского городского округа»</t>
  </si>
  <si>
    <t>Подпрограмма 5 «Противодействие терроризму и экстремизму на территории Губкинского городского округа»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</si>
  <si>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 xml:space="preserve">Мероприятия по обеспечению антитеррористической защищенности и безопасности муниципальных учреждений и мест с массовым пребыванием граждан»
</t>
    </r>
  </si>
  <si>
    <t xml:space="preserve">Основное мероприятие "Организация предоставления социального пособия на погребение" </t>
  </si>
  <si>
    <t xml:space="preserve">Основное мероприятие "Организация предоставления ежемесячных денежных компенсаций расходов по оплате жилищно-коммунальных услуг" 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</si>
  <si>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 xml:space="preserve">
"</t>
    </r>
    <r>
      <rPr>
        <sz val="12"/>
        <rFont val="Times New Roman"/>
        <family val="1"/>
        <charset val="204"/>
      </rPr>
      <t xml:space="preserve">Осуществление деятельности по опеке и попечительству в отношении совершеннолетних лиц"  </t>
    </r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</si>
  <si>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</si>
  <si>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</si>
  <si>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r>
      <rPr>
        <sz val="12"/>
        <rFont val="Times New Roman"/>
        <family val="1"/>
        <charset val="204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  <charset val="204"/>
      </rPr>
      <t xml:space="preserve"> 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</si>
  <si>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</si>
  <si>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  <charset val="204"/>
      </rPr>
      <t>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  <charset val="204"/>
      </rPr>
      <t xml:space="preserve">
</t>
    </r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</si>
  <si>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</si>
  <si>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>Основное мероприятие "Выплата ежемесячного пособия на ребенка, гражданам,  имеющим детей"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</si>
  <si>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</si>
  <si>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r>
      <rPr>
        <sz val="12"/>
        <rFont val="Times New Roman"/>
        <family val="1"/>
        <charset val="204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  <charset val="204"/>
      </rPr>
      <t xml:space="preserve">  </t>
    </r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</si>
  <si>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</si>
  <si>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</si>
  <si>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"Оплата ежемесячных денежных выплат  лицам, родившимся в период с 22 июня 1923 года по   3 сентября 1945 года (Дети войны)"   </t>
  </si>
  <si>
    <t xml:space="preserve">Основное мероприятие "Оплата ежемесячных денежных выплат труженикам тыла" 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</si>
  <si>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</si>
  <si>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округа"                    </t>
  </si>
  <si>
    <t>Подпрограмма 2 "Капитальный ремонт автомобильных дорог общего пользования местного значения Губкинского городского округа"</t>
  </si>
  <si>
    <t>Подпрограмма 3 "Содержание улично-дорожной сети Губкинского городского округа"</t>
  </si>
  <si>
    <t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округа"</t>
  </si>
  <si>
    <t>Муниципальная программа «Развитие информационного общества в Губкинском городском округе»</t>
  </si>
  <si>
    <t>Муниципальная программа "Развитие имущественно-земельных отношений в Губкинском городском округе"</t>
  </si>
  <si>
    <t>Подпрограмма 1 "Развитие имущественных отношений в Губкинском городском округе"</t>
  </si>
  <si>
    <t>Подпрограмма 2 "Развитие земельных отношений в Губкинском городском округе"</t>
  </si>
  <si>
    <t>Подпрограмма 3 "Обеспечение реализации муниципальной программы"</t>
  </si>
  <si>
    <t>Подпрограмма 1 «Развитие библиотечного дела Губкинского городского округа»</t>
  </si>
  <si>
    <t xml:space="preserve">Подпрограмма 3 «Содержание улично-дорожной сети Губкинского городского округа» </t>
  </si>
  <si>
    <t xml:space="preserve"> Муниципальная программа «Обеспечение безопасности жизнедеятельности населения Губкинского городского округа»</t>
  </si>
  <si>
    <t>Подпрограмма 5. «Противодействие терроризму и экстремизму  на территории Губкинского городского округа»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</si>
  <si>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</si>
  <si>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</si>
  <si>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</si>
  <si>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</si>
  <si>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</si>
  <si>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 xml:space="preserve">Количество граждан, имеющих детей, получивших меры социальной поддержки по выплате ежемесячного пособия </t>
  </si>
  <si>
    <t xml:space="preserve"> Муниципальная программа "Развитие автомобильных дорог общего пользования местного значения Губкинского городского округа"</t>
  </si>
  <si>
    <t xml:space="preserve">Подпрограмма 1 «Строительство (реконструкция) подъездных дорог с твердым покрытием к населенным пунктам Губкинского городского округа" </t>
  </si>
  <si>
    <t xml:space="preserve">Подпрограмма 2 «Капитальный ремонт автомобильных дорог общего пользования местного значения Губкинского городского округа» </t>
  </si>
  <si>
    <t>Доля граждан, использующих механизм получения государственных и муниципальных услуг в электронной форме</t>
  </si>
  <si>
    <t>Доля граждан, использующих механизм получения государственных и муниципаль-ных услуг в электронной форме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</si>
  <si>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</si>
  <si>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</si>
  <si>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</t>
  </si>
  <si>
    <t>Доля защищенных по требованию безопасности информации АРМ сотрудников, обрабатывающих информацию ограниченного доступа</t>
  </si>
  <si>
    <t>Количество материалов, размещенных на официальном сайте органов местного самоуправления Губкинского городского округа</t>
  </si>
  <si>
    <t>Муниципальная программа «Развитие имущественно-земельных отношений в Губкинском городском округе»</t>
  </si>
  <si>
    <t>Муниципальная программа "Развитие культуры, искусства и туризма  Губкинского городского округа"</t>
  </si>
  <si>
    <t xml:space="preserve">Подпрограмма 1 "Развитие библиотечного дела Губкинского городского округа"                                                        </t>
  </si>
  <si>
    <t>Подпрограмма 2 "Развитие музейного дела Губкинского городского округа"</t>
  </si>
  <si>
    <t>Подпрограмма 3 "Развитие театрального искусства Губкинского городского округа"</t>
  </si>
  <si>
    <t>Подпрограмма 4 "Развитие культурно - досуговой деятельности и народного творчества Губкинского городского округа"</t>
  </si>
  <si>
    <t>Подпрограмма 6 "Развитие туризма Губкинского городского округа"</t>
  </si>
  <si>
    <t>Муниципальная программа "Развитие автомобильных дорог общего пользования местного значения Губкинского городского округа"</t>
  </si>
  <si>
    <t>Приобретение (выкуп) в муниципальную собственность земельных участков</t>
  </si>
  <si>
    <t>12.3.3.</t>
  </si>
  <si>
    <t>Основное мероприятие  "Рациональное использование земельных участков"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</si>
  <si>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</si>
  <si>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Подпрограмма 1 «Профилактика правонарушений и преступлений, обеспечение безопасности дорожного движения на территории Губкинского городского округа»</t>
  </si>
  <si>
    <t>Подпрограмма 7 «Развитие муниципальной кадровой политики  в органах местного самоуправления Губкинского городского округа»</t>
  </si>
  <si>
    <t>Основное мероприятие «Организация бухгалтерского обслуживания учреждений»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</si>
  <si>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подведомственных учреждений культуры и искусства</t>
  </si>
  <si>
    <t>Муниципальная программа «Развитие образования Губкинского городского округа»</t>
  </si>
  <si>
    <t>Муниципальная программа "Развитие образования Губкинского городского округа"</t>
  </si>
  <si>
    <t>Муниципальная программа "Развитие культуры, искусства и туризма Губкинского городского округа"</t>
  </si>
  <si>
    <t xml:space="preserve">Муниципальная программа "Социальная поддержка граждан в  Губкинском городском округе" </t>
  </si>
  <si>
    <t>Подпрограмма 2 " Развитие торговли на территории Губкинского городского округа"</t>
  </si>
  <si>
    <t>Подпрограмма 3 "Развитие и подддержка субъектов малого и среднего предпринимательстваи в Губкинском городском округе"</t>
  </si>
  <si>
    <t>Муниципальная программа «Обеспечение доступным и комфортным жильем и коммунальными услугами жителей Губкинского городского округа»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</si>
  <si>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8-ФЗ»</t>
  </si>
  <si>
    <t>Муниципальная программа "Развитие информационного общества в Губкинском городском округе"</t>
  </si>
  <si>
    <t>Общая заболеваемость наркоманией  и обращаемость лиц, употребляющих наркотики с вредными последствиями (на 100 тыс. населения)</t>
  </si>
  <si>
    <t>Доля воспитанников, обеспеченных качественными услугами дошкольного образования</t>
  </si>
  <si>
    <t>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</t>
  </si>
  <si>
    <t>Уровень выполнения  показателей, доведённых муниципальным заданием</t>
  </si>
  <si>
    <t xml:space="preserve">Методическая  поддержка педагогических и руководящих работников образовательных организаций, количество получателей </t>
  </si>
  <si>
    <t>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</t>
  </si>
  <si>
    <t>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</t>
  </si>
  <si>
    <t>Численность детей школьного возраста, оздоровленных на базе загородных оздоровительных организаций стационарного типа</t>
  </si>
  <si>
    <t xml:space="preserve">Количество обращений пользователей к справочно – поисковому аппарату общедоступных библиотек   </t>
  </si>
  <si>
    <t>Соотношение средней заработной платы социальных работников и средней заработной платы в Белгородской области</t>
  </si>
  <si>
    <t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</si>
  <si>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Основное мероприятие "Оплата ежемесячных денежных выплат реабилитированным лицам"</t>
  </si>
  <si>
    <t>Основное мероприятие "Выплата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материнством"</t>
  </si>
  <si>
    <t>Основное мероприятие "Обеспечение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</si>
  <si>
    <t xml:space="preserve">Доля граждан, устроенных под опеку, от общего числа нуждающихся в устройстве граждан </t>
  </si>
  <si>
    <t>Основное мероприятие "Выплата ежемесячных денежных компенсаций расходов по оплате жилищно-коммунальных услуг ветеранам труда"</t>
  </si>
  <si>
    <t xml:space="preserve">Муниципальная программа
"Социальная поддержка граждан в Губкинском городском округе" </t>
  </si>
  <si>
    <r>
      <rPr>
        <sz val="12"/>
        <rFont val="Times New Roman"/>
        <family val="1"/>
        <charset val="204"/>
      </rPr>
  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    </t>
    </r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</si>
  <si>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</si>
  <si>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Основное мероприятие "Выплата пособий малоимущим гражданам и гражданам, оказавшимся в тяжелой жизненной ситуации"  </t>
  </si>
  <si>
    <t>Основное мероприятие "Выплата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</si>
  <si>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Подпрограмма 4 "Доступная среда для инвалидов и маломобильных групп населения" </t>
  </si>
  <si>
    <t>Количество работников, работающих в области перевозки пассажиров</t>
  </si>
  <si>
    <t xml:space="preserve">Основное мероприятие "Мероприятия, направленные на проведение комплексных кадастровых работ на территории городского округа" </t>
  </si>
  <si>
    <t xml:space="preserve">Основное мероприятие  "Проведение преддекларационного обследования гидротехнических сооружений, находящихся в муниципальной собственности" </t>
  </si>
  <si>
    <t>Доля благоустроенных общественных территорий от общего количества общественных территорий</t>
  </si>
  <si>
    <t xml:space="preserve">Доля граждан, принявших участие в решении вопросов развития городской среды от общего количества граждан в возрасте до 14 лет, проживающих в Губкинском городском округе </t>
  </si>
  <si>
    <t>Количество благоустроенных общественных территорий Губкинского городского округа</t>
  </si>
  <si>
    <t>Ремонт объектов муниципальной собственности</t>
  </si>
  <si>
    <t>1.2.3.</t>
  </si>
  <si>
    <t>Основное мероприятие 1.3.1. «Разработка научно обоснованных проектов бассейнового природопользования»</t>
  </si>
  <si>
    <t>Количество научно обоснованных проектов бассейнового природопользования</t>
  </si>
  <si>
    <t>Количество разработанной проектно-сметной документации на осуществление капитального ремонта гидротехнических сооружений, находящихся в муниципальной собственности</t>
  </si>
  <si>
    <t>Основное мероприятие 1.2.4. «Государственная регистрация актов гражданского состояния»</t>
  </si>
  <si>
    <t>1.2.4.</t>
  </si>
  <si>
    <t>Основное мероприятие 1.2.5. «Создание и организация деятельности территориальных комиссий по делам несовершеннолетних и защите их прав»</t>
  </si>
  <si>
    <t>1.2.5.</t>
  </si>
  <si>
    <t>Подготовка межевых планов МБУ "Единая служба муниципальной недвижимости и земельных ресурсов"</t>
  </si>
  <si>
    <t>комплектов</t>
  </si>
  <si>
    <t>Разработка проектно-сметной документации на рекультивацию объекта накопленного вреда окружающей среде</t>
  </si>
  <si>
    <t>Уровень выполнения показателей муниципальной программы</t>
  </si>
  <si>
    <t>Основное мероприятие "Обеспечение видеонаблюдением аудиторий пунктов проведения единого государственного экзамена"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</si>
  <si>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</si>
  <si>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 xml:space="preserve"> Доля образовательных организаций, в которых имеются современные столовые</t>
  </si>
  <si>
    <t>Увеличение числа посещений учреждений отрасли культуры</t>
  </si>
  <si>
    <t>Число посещений муниципальных библиотек</t>
  </si>
  <si>
    <t>4.3.4.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</si>
  <si>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человек"</t>
  </si>
  <si>
    <t>Основное мероприятие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трансфертов"</t>
  </si>
  <si>
    <t xml:space="preserve">Федеральный проект "Содействие занятости женщин -создание условий дошкольного образования для детей в возрасте до трех лет"
</t>
  </si>
  <si>
    <t>2.3.5.</t>
  </si>
  <si>
    <t>Федеральный проект "Культурная среда". Государственная поддержка отрасли культуры (обеспечение мероприятий детских музыкальных, художественных, хореографических школ, школ искусства, училищ необходимыми инструментами, борудованием и материалами)</t>
  </si>
  <si>
    <t>Основное мероприятие  «Обеспечение деятельности (оказание услуг) подведомственных организаций, в том числе на  предоставление муниципальным бюджетным и автономным организациям субсидий»</t>
  </si>
  <si>
    <t>Основное мероприятие «Организация материально-технического снабжения подведомственных учреждений (организаций)»</t>
  </si>
  <si>
    <t>Подпрограмма 1 «Развитие имущественных отношений в Губкинском городском округе»</t>
  </si>
  <si>
    <t>Основное мероприятие «Мероприятия по эффективному использованию и оптимизации состава муниципального имущества»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</si>
  <si>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</si>
  <si>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Подпрограмма 2 «Развитие земельных отношений в Губкинском городском округе»</t>
  </si>
  <si>
    <t>Основное  мероприятие «Мероприятия, направленные на формирование земельных участков и их рыночной оценки»</t>
  </si>
  <si>
    <t>Основное  мероприятие «Мероприятия, направленные на проведение комплексных кадастровых работ на территории городского округа»</t>
  </si>
  <si>
    <t>Основное  мероприятие «Рациональное использование земельных участков»</t>
  </si>
  <si>
    <t>количество проверок</t>
  </si>
  <si>
    <t>Основное мероприятие 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</si>
  <si>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Подпрограмма 6 "Обеспечение реализации муниципальной программы" 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</si>
  <si>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округа»</t>
  </si>
  <si>
    <r>
      <t>Подпрограмма 6 «Обеспечение реализации муниципальной программы</t>
    </r>
    <r>
      <rPr>
        <b/>
        <sz val="12"/>
        <color indexed="8"/>
        <rFont val="Calibri"/>
        <family val="2"/>
        <charset val="204"/>
      </rPr>
      <t>»</t>
    </r>
  </si>
  <si>
    <t>Муниципальная программа «Формирование современной городской среды на территории Губкинского городского округа на 2018-2024 годы»</t>
  </si>
  <si>
    <t>8.3.1.5.</t>
  </si>
  <si>
    <t>Мероприятие "Организация мероприятий информационного характера в целях развития ТОСЭР "Губкин" и привлечения новых резидентов</t>
  </si>
  <si>
    <t>Количество зарегистрированных резидентов ТОСЭР</t>
  </si>
  <si>
    <t>Доля молодежи в возрасте от 14 до 30 лет, участ-вующей в добровольческой деятельности от общего числа молодежи Губкинского городского округа в возрасте от 14 до 30 лет</t>
  </si>
  <si>
    <t>Подпрограмма 4 "Развитие добровольческого (волонтерского) движения"</t>
  </si>
  <si>
    <t>Доля молодежи в возрасте от 14 до 30 лет, участвующей в добровольческой деятельности от общего числа количества молодежи Губкинского городского округа в возрасте от 14 до 30 лет</t>
  </si>
  <si>
    <t>Доля образовательных организаций всех типов, на базе которых действуют волонтерские объединения к общему числу образовательных организаций округа</t>
  </si>
  <si>
    <t>Основное мероприятие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</si>
  <si>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Количество подготовленных добровольцев и организаторов добровольческой деятельности</t>
  </si>
  <si>
    <t xml:space="preserve">Основное мероприятие "Информационное обеспечение добровольческого движения" </t>
  </si>
  <si>
    <t>Доля мероприятий добровольческой направленности, освещенных в средствах массовой информации, к общему количеству запланированных к проведению ресурсной площадкой по развитию добровольчества (волонтерства)</t>
  </si>
  <si>
    <t>Основное мероприятие "Обеспечение реализации муниципальной программы"</t>
  </si>
  <si>
    <t>3.1.10.</t>
  </si>
  <si>
    <t>3.4.</t>
  </si>
  <si>
    <t>Подпрограмма 4 «Развитие добровольческого (волонтерского) движения»</t>
  </si>
  <si>
    <t>Основное мероприятие 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</si>
  <si>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Основное мероприятие "Развитие системы научного, методического и кадрового сопровождения добровольческого движения"</t>
  </si>
  <si>
    <t>Основное мероприятие "Информационное обеспечение добровольческого движения"</t>
  </si>
  <si>
    <t>3.4.1.</t>
  </si>
  <si>
    <t>3.4.2.</t>
  </si>
  <si>
    <t>3.4.3.</t>
  </si>
  <si>
    <t>13.</t>
  </si>
  <si>
    <t>Подпрограмма 4 «Энергосбережение и повышение энергетической эффективности бюджетной сферы Губкинского городского округа»- выделена в отдельную Муниципальную программу</t>
  </si>
  <si>
    <t>Подпрограмма 3 «Переселение граждан из аварийного жилищного фонда Губкинского городского округа» - в 2020 году не реализуется</t>
  </si>
  <si>
    <t>Подпрограмма 3 «Переселение граждан из аварийного жилищного фонда» - в 2020 году не реализуется</t>
  </si>
  <si>
    <t>Протяженность построенных  инженерных сетей на территории Губкинского городского округа</t>
  </si>
  <si>
    <t>Основное мероприятие "Мероприятия по благоустройству городского округа"</t>
  </si>
  <si>
    <t>Подпрограмма 6 «Обеспечение реализации муниципальной программы»</t>
  </si>
  <si>
    <t>Доля населения, систематически занимающегося физической культурой и спортом в возрасте от 3 до 79 лет</t>
  </si>
  <si>
    <t>6.1.5.</t>
  </si>
  <si>
    <t>Количество закупленного инвентаря и оборудования</t>
  </si>
  <si>
    <t>Основное мероприятие "Федеральный проект "Спорт - норма жизни""</t>
  </si>
  <si>
    <t>Основное мероприятие "Строительство (реконструкция) автомобильных дорог общего пользования"</t>
  </si>
  <si>
    <t>10.2.1.</t>
  </si>
  <si>
    <t>Подпрограмма 2 «Развитие футбола в Губкинском городском округе» - В 2020 НЕ РЕАЛИЗУЕТСЯ</t>
  </si>
  <si>
    <r>
      <t>Подпрограмма 4 «Обеспечение реализации муниципальной программы</t>
    </r>
    <r>
      <rPr>
        <b/>
        <sz val="12"/>
        <rFont val="Calibri"/>
        <family val="2"/>
        <charset val="204"/>
      </rPr>
      <t>»</t>
    </r>
  </si>
  <si>
    <t>Подпрограмма 2 "Развитие футбола в Губкинском городском окргуе"- В 2020 году НЕ РЕАЛИЗУЕТСЯ</t>
  </si>
  <si>
    <t>Подпрограмма 4 "Обеспечение реализации муниципальной программы"</t>
  </si>
  <si>
    <t xml:space="preserve">Оказание имущественной поддержки субъектам малого и среднего предпринимательства  в рамках федеральных законов от 22.07.2008г. № 159-ФЗ и от 26.07.2006г. № 135-ФЗ 
</t>
  </si>
  <si>
    <t>Основное мероприятие «Разработка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</si>
  <si>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 xml:space="preserve">Количество разработанной проектно-сметной документации на осуществление капитального ремонта гидротехнических сооружений, находящихся в муниципальной собственности </t>
  </si>
  <si>
    <t>Количество объектов (гидротехнических сооружений), находящихся в муниципальной собственности и подлежащих преддекларационному обследованию</t>
  </si>
  <si>
    <t>Поступление в бюджет Губкинского городского округа доходов от оказания платных услуг</t>
  </si>
  <si>
    <t>Основное мероприятие "Разработка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сооружений"</t>
  </si>
  <si>
    <t>Основное мероприятие "Поддержка отрасли культуры (на государственную поддержку лучших сельских учреждений культуры)"</t>
  </si>
  <si>
    <t>Основное мероприятие "Капитальный ремонт объектов местного значения"</t>
  </si>
  <si>
    <t>Основное мероприятие "Реконструкция и капитальный ремонт "</t>
  </si>
  <si>
    <t>Основное мероприятие  «Капитальный ремонт объектов местного значения»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</si>
  <si>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
на территории Губкинского городского округа»</t>
  </si>
  <si>
    <t>Основное мероприятие "Обеспечение функционирования  модели персонифицированного финансирования дополнительного образования детей"</t>
  </si>
  <si>
    <t xml:space="preserve">Введены дополнительные места для оказания услуг дошкольного образования детям в возрасте до 3 лет </t>
  </si>
  <si>
    <t>Охват детей в озрасте от 5 до 18 лет, имеющих право на получение дополнительного образования  в рамках системы  персонифицированного фингансирования, %</t>
  </si>
  <si>
    <t>Количество детей в возрасте от 5 до 18 лет, использующих сертификаты дополнительного образования, чел</t>
  </si>
  <si>
    <t>Удовлетворенность населения  качеством организации отдыха и оздоровления  детей и молодежи от общего  числа опрошенных родителей, дети которых охвачены оганизованным отдыхом и оздоровлением на базе МБОУ "СОК "Орленок"</t>
  </si>
  <si>
    <t xml:space="preserve">Федеральный проект «Содействие занятости женщин -создание условий дошкольного образования для детей в возрасте до трех лет» </t>
  </si>
  <si>
    <t>2.1.6.</t>
  </si>
  <si>
    <t xml:space="preserve">Национальный проект «Демография» </t>
  </si>
  <si>
    <t xml:space="preserve">Национальный проект «Демография» 
</t>
  </si>
  <si>
    <t>2.3.6.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</si>
  <si>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Получение дополнительного образования муниципальными служащими органов местного самоуправления Губкинского городского округа"</t>
    </r>
  </si>
  <si>
    <t>Увеличение охвата несовершеннолетних, находящихся в трудной жизненной ситуации, организованными формами отдыха, оздоровления, досуга и занятости</t>
  </si>
  <si>
    <t>2.2.7.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</si>
  <si>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</si>
  <si>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системным требованиям используемых программных решений</t>
  </si>
  <si>
    <t>Доля сотрудников редакций СМИ, принявших участие в творческих профессиональных конкурсах, от общего числа сотрудников</t>
  </si>
  <si>
    <t>Основное мероприятие «Обеспечение деятельности (оказание услуг) подведомственных учреждений (организаций), в том числе на предоставление муниципальным бюджетным  и автономным учреждениям субсидий»</t>
  </si>
  <si>
    <t>Подпрограмма 4. «Обеспечение мероприятий по гражданской обороне и чрезвычайным ситуациям  на территории Губкинского городского округа»</t>
  </si>
  <si>
    <t>Основное мероприятие  "Получение дополнительного образования муниципальными служащими органов местного самоуправления Губкинского городского округа"</t>
  </si>
  <si>
    <t>Основное мероприятие "Организация материально-технического снабжения подведомственных организаций"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</si>
  <si>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</si>
  <si>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 Белгородской области"</t>
  </si>
  <si>
    <t>Уровень достижений конечных показателей муниципальной программы</t>
  </si>
  <si>
    <t>Подпрограмма 7  "Обеспечение реализации муниципальной программы"</t>
  </si>
  <si>
    <t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</si>
  <si>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Основное мероприятие 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дошкольного образования" 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</si>
  <si>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образования"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</si>
  <si>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  </r>
  </si>
  <si>
    <t>Подпрограмма 6 "Обеспечение реализации муниципальной программы"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</si>
  <si>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и автономным учреждениям субсидий"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</si>
  <si>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Губкинском городском округе"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</si>
  <si>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соответствующими современным требованиям</t>
  </si>
  <si>
    <t xml:space="preserve">Основное мероприятие «Модернизация и развитие программного и технического комплекса корпоративной сети органов  местного самоуправления  Губкинского городского округа"
корпоративной сети органов местного самоуправления Губкинского городского округа»
</t>
  </si>
  <si>
    <t>Муниципальная программа «Энергосбережение и повышение энергетической эффективности бюджетной сферы Губкинского городского округа»</t>
  </si>
  <si>
    <t>Форма 2 сводная "Сведения о достижении значений целевых показателей муниципальных программ Губкинского городского округа за 1 полугодие 2020 года"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</si>
  <si>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</si>
  <si>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Подпрограмма 4 «Энергосбережение и повышение энергетической эффективности бюджетной сферы Губкинского городского округа» - выделена в отдельную Муниципальную программу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</si>
  <si>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</si>
  <si>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Основное мероприятие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</si>
  <si>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Форма 4 сводная "Сведения о ресурсном обеспечении муниципальных программ Губкинского городского округа за 1 полугодие 2020 года"</t>
  </si>
  <si>
    <t>Сумма, 
тыс. рублей</t>
  </si>
  <si>
    <t>Основное мероприятие 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</si>
  <si>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 xml:space="preserve">Посещаемость театрально-зрелищных мероприятий </t>
  </si>
  <si>
    <t>Удельный вес жителей Губкинского городского округа, посещающих театрально-зрелищные мероприятия, в общей численности населения</t>
  </si>
  <si>
    <t>Площадь территории, убираемой механизированным способом</t>
  </si>
  <si>
    <t>исполнение обращений СМП по выкупу арендуемого имущества, %</t>
  </si>
  <si>
    <t>Основное мероприятие «Проведение преддекларационного обследования гидротехнических сооружений, находящихся в муниципальной собственности»</t>
  </si>
  <si>
    <t>Основное мероприятие 1.3.2. «Разработка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</si>
  <si>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>Основное мероприятие 1.2.3. «Осуществление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</si>
  <si>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Подпрограмма 3 «Обеспечение реализации муниципальной программы»</t>
  </si>
  <si>
    <t xml:space="preserve">Число посещений культурно-досуговых мероприятий </t>
  </si>
  <si>
    <t>В связи с уменьшением количества детей, оставшихся без попечения родителей</t>
  </si>
  <si>
    <t>Заявительная форма исполнения</t>
  </si>
  <si>
    <t>В связи с отказом от стационарных телефонов</t>
  </si>
  <si>
    <t>Отклонение от планового показателя связано с увеличением количества поданных заявлений на получение меы социальной защиты многодетных семей по сравнению с планируемой величиной</t>
  </si>
  <si>
    <t>Исполнение в последующих периодах</t>
  </si>
  <si>
    <t>В связи с внедрением  единой автоматизированной системы безналичной оплаты транспортных услуг в Белгородской области</t>
  </si>
  <si>
    <t>Основное мероприятие "Осуществление ежемесячных выплат на детей в возрасте от 3 до 7 лет включительно"</t>
  </si>
  <si>
    <t>5.1.32.</t>
  </si>
  <si>
    <t>Количество получателей ежемесячной выплаты на ребенка в возрасте от 3 до 7 лет включительно</t>
  </si>
  <si>
    <t>В связи с уменьшением количества  детей оставшихся без попечения родителей</t>
  </si>
  <si>
    <t xml:space="preserve"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 </t>
  </si>
  <si>
    <t>Количество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</si>
  <si>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Основное мероприятие "Осуществление ежемесячных денежных выплат на детей в возрасте от 3 до 7 лет включительно"</t>
  </si>
  <si>
    <t xml:space="preserve">Отклонение от показателя в сторону увеличения связано с закрытием детских садов по причине профилактики коронавирусной инфекции. </t>
  </si>
  <si>
    <t>В весенний период отдых и оздоровление не организовано в связи с введением ограничительных мероприятий, свзанных с предотвращением распространения  коронавирусной инфекции</t>
  </si>
  <si>
    <t>Отклонение от показателя в сторону уменьшения связано с изменением численности воспитанников в летний период (выпуск детей из подготовительных групп)</t>
  </si>
  <si>
    <t>Оценка уровня выполнения  показателей, доведённых муниципальным заданием отражается в годовом муниципальном отчете, соответственно конечное значение данного показателя отразиться по итогам 2020 года.</t>
  </si>
  <si>
    <t>Оклонение от показателя связано с закрытием груупы индивидуального предпринимателя (удовлетворение потребности родителей в местах муниципальных дошкольных учреждениях)</t>
  </si>
  <si>
    <t>Дополнительные места не введены, ввиду проводимых работ по капитальному ремонту. Оценка показателя будет проведена по итогам анализа за 2020 год.</t>
  </si>
  <si>
    <t>Выполнение показателя запланировано на более поздние сроки 2020 года.</t>
  </si>
  <si>
    <t>Отклонене связано с  корректировкой данных системы.</t>
  </si>
  <si>
    <t>Оздоровление детей  в СОК "Орленок" будет осуществляться в июле, августе.</t>
  </si>
  <si>
    <t>Оценка уровня выполнения  показателей, доведённых муниципальным заданием отражается в годовом муниципальном отчете , соответственно конечное значение данного показателя отразиться по итогам 2020 года.</t>
  </si>
  <si>
    <t>Оздоровление детей  в СОК "Орленок" будет осуществляться в летний период, анализ показателя производиться по итогам 9 мес. текущего года</t>
  </si>
  <si>
    <t>Повышение квалификации по проектному управлению в 1 полугодие не проводилось. Исполнение показателя формируется по итогам  4 кварталов текущего года.</t>
  </si>
  <si>
    <t>Повышение квалификации по проектному управлению в 1 полугодие не проводилось.Исполнение показателя формируется по итогам  4 кварталов текущего года.</t>
  </si>
  <si>
    <t>Повышение квалификации по проектному управлению в  1 полугодии не проводилось. Исполнение показателя формируется по итогам  4 кварталов текущего года.</t>
  </si>
  <si>
    <t>Показатель будет исполнен в 4 квартале 2020 года</t>
  </si>
  <si>
    <t>13.1.1.</t>
  </si>
  <si>
    <t>в том числе Федеральный проект "Формирование комфортной городской среды"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</si>
  <si>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                        № 8-ФЗ»</t>
  </si>
  <si>
    <t>Проведение муниципального конкурса планируется 
на 3-4 кв 2020 года</t>
  </si>
  <si>
    <t xml:space="preserve">Оборот организаций (по полному кругу)- 82,355 млрд руб. </t>
  </si>
  <si>
    <t>ООО «Троицкий хлеб», инвестор АО УК БВК</t>
  </si>
  <si>
    <t>Согласно графику департамента АПК Белгородской области</t>
  </si>
  <si>
    <t>Проведение семинара планируется 
на 3-4 кв 2020 года</t>
  </si>
  <si>
    <t>Проведение муниципального конкурса планируется на 3-4 кв 2020 года</t>
  </si>
  <si>
    <t>Среднесписочная численность работающих в малом и среднем бизнесе составляет 
12461 человек.
Численность занятых в экономике ГГО - 
44756 человек</t>
  </si>
  <si>
    <t>Численность населения на конец года составила 
116486 человек</t>
  </si>
  <si>
    <t>Всего открыто 7 магазинов с торговой площадью 277,39 кв.: маг. "За пивком" по ул.Преображенская,1 (25 кв.м.), магазин "Садовод" по ул. Железнодорожная, 7 (85 кв.м.), магазин "ГазСервис" по ул. Дзержинского,70 (25,8 кв.м.), магазины "Хмельная миля" по ул.Кирова,24 (15,58 кв.м.), в с .Б.Дворы по ул.Белгородская, 98 (50кв.м.) и ул. Народная,6г (29,31 кв.м.), магазин "Здорово и вкусно" по ул. Кирова,44 (46,7 кв.м)</t>
  </si>
  <si>
    <t>Конкурс планируется проводить в 3-4 кв.2020 года</t>
  </si>
  <si>
    <t>За отчетный период открыт ресторан быстрого питания "KFC" на 68 посадочных мест, кофейня "Терра Инкогнито" на 8 посадочных мест по ул. В.Интернационалистов, 3, предпиятие быстрого питания в киоске "Амиго" по ул. Королева, 26</t>
  </si>
  <si>
    <t>За отчетный период открыт ресторан быстрого питания "KFC" на 68 посадочных мест, кофейня "Терра Инкогнито" на 8 посадочных мест, предпиятие быстрого питания в киоске "Амиго"</t>
  </si>
  <si>
    <t xml:space="preserve">465*100000/116486=399,2         планировалось 936,7                </t>
  </si>
  <si>
    <t xml:space="preserve">2*100000/116486=1,7  2014 г - 21 погибший в ДТП, 2015г  -13, 2016 г. -17; 2017 - 5;  2018- 9;  2019-6 погибших.   </t>
  </si>
  <si>
    <t>4*100/465=0,9                Планировалось  28*100/927=3,0</t>
  </si>
  <si>
    <t xml:space="preserve">465*100000/116486=399,2                  </t>
  </si>
  <si>
    <t xml:space="preserve">50*100000/116486=42,9                                    50 - количество ДТП, в которых пострадали люди.      </t>
  </si>
  <si>
    <t xml:space="preserve">2*100000/116486=1,7  2014 г - 21 погибший в ДТП,     2015 г  -13, 2016 г. -17; 2017 - 5;  2018- 9;  2019-6 погибших.                                                                      </t>
  </si>
  <si>
    <t xml:space="preserve">50 - количество ДТП, в которых пострадали люди.    </t>
  </si>
  <si>
    <t>Мероприятия не проводились</t>
  </si>
  <si>
    <t>Всего молодежи в возрасте от 16 до 30 лет - 21968 чел. Из них 12 840 человек приняли участие в мероприятиях по профилактике правонарушений и преступлений. 12840*100/21968=58,5</t>
  </si>
  <si>
    <t>32*100/38=84,2   38 - снято, из них по положительным -32</t>
  </si>
  <si>
    <t>4*100/465=0,9                           Планировалось  28*100/927=3,0</t>
  </si>
  <si>
    <t>35 - поставлено на учет                              12- организован досуг.  35-12=23   Увеличили охват на 23 человека после постановк.  23/35*100%=65,7%</t>
  </si>
  <si>
    <t>1*100/4=25  1- несовершеннолетних совершили преступление повторно; 4 общая численность несовершеннолетних совершивших преступления. Планировалось: 26, из них 1 повторно.</t>
  </si>
  <si>
    <t>На учете состоит 68 подростков, из них 51 охвачены организованными формами досуга. 51*100/68=75</t>
  </si>
  <si>
    <t>2 должности вакансия</t>
  </si>
  <si>
    <t xml:space="preserve">Оснащение системой видеонаблюдения проведено в 6 учреждениях, из 7 запланированных. </t>
  </si>
  <si>
    <t>Достижение  показателя планируется в IV квартале 2020 года</t>
  </si>
  <si>
    <t>Достижение  показателя планируется в III квартале 2020 года</t>
  </si>
  <si>
    <t>Протяженность капитально отремонтированных дорог в
 г. Губкине</t>
  </si>
  <si>
    <t xml:space="preserve">(127+273)*100000/116486=343,4   127 - с диагнозом "наркомания",  273 - немедицинское потребление наркотиков.  Планировалось:            524*100000/119122=439,8
                                                           </t>
  </si>
  <si>
    <t>Основное мероприятие "Мероприятия по обеспечению антитеррористической защищенности и безопасности муниципальных учреждений и мест с массовым пребыванием граждан"</t>
  </si>
  <si>
    <t>Обеспечение бесперебойной  работы камер видеонаблюдения</t>
  </si>
  <si>
    <t>В 5,6 раз</t>
  </si>
  <si>
    <t>Подпрограмма 2 «Развитие музейного дела Губкинского городского округа»</t>
  </si>
  <si>
    <t>Подпрограмма 3 «Развитие театрального искусства Губкинского городского округа»</t>
  </si>
  <si>
    <t>Подпрограмма 4 «Развитие культурно-досуговой деятельности и народного творчества Губкинского городского округа»</t>
  </si>
  <si>
    <t>Подпрограмма 6 «Развитие туризма Губкинского городского округа»</t>
  </si>
  <si>
    <t>Подпрограмма 7 «Обеспечение реализации муниципальной программы»</t>
  </si>
  <si>
    <t xml:space="preserve"> Федеральный проект "Спорт - норма жизни"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</si>
  <si>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информации»</t>
  </si>
  <si>
    <t>Муниципальная программа "Развитие экономического потенциала и формирование  благоприятного предпринимательского  климата в  Губкинском городском округе"</t>
  </si>
  <si>
    <t>Основное мероприятие "Организация транспортного обслуживания населения в пригородном межмуниципальном сообщении"</t>
  </si>
  <si>
    <t>Подпрограмма 2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округа»</t>
  </si>
  <si>
    <t>Подпрограмма 1 «Профилактика правонарушений и преступлений, обеспечение  безопасности дорожного движения на территории Губкинского городского округа»</t>
  </si>
  <si>
    <t>Подпрограмма 3 «Профилактика безнадзорности и правонарушений несовершеннолетних и защита их прав на территории Губкинского городского округа»</t>
  </si>
  <si>
    <t>Подпрограмма 4 «Обеспечение мероприятий по гражданской обороне и чрезвычайным ситуациям  на территории Губкинского городского округа»</t>
  </si>
  <si>
    <t>Подпрограмма 3 «Кадровая политика в сфере развития информационного пространства Губкинского городского округа»</t>
  </si>
  <si>
    <t>Основное мероприятие "Финансовая поддержка малого и среднего предпринимательства, совершенствование инфраструктуры поддержки малого и среднего предпринимательства в Губкинском городском округе, в том числе в рамках федерального проекта "Акселерация субъектов малого и среднего предпринимательства", реализуемого в рамках национального проекта "Малое и среднее предпринимательство и поддержка индивидуальной предпринимательской инициативы"</t>
  </si>
  <si>
    <t xml:space="preserve">"Капитальный ремонт дорог в г.Губкине"               </t>
  </si>
  <si>
    <t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хозяйствования"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</si>
  <si>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округе, в том числе в рамках федерального проекта "Акселерация субъектов малого и среднего предпринимательства", реализуемого в рамках национального проекта "Малое и среднее предпринимательство и поддержка индивидуальной предпринимательской инициативы"</t>
  </si>
  <si>
    <t>Основное мероприятие «Проектирование и строительство инженерных сетей "</t>
  </si>
  <si>
    <t>10.2.2.</t>
  </si>
  <si>
    <t xml:space="preserve"> в том числе: Федеральный проект "Дорожная сеть"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</si>
</sst>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0.0"/>
    <numFmt numFmtId="166" formatCode="#,##0.0"/>
    <numFmt numFmtId="167" formatCode="#,##0_ ;\-#,##0\ "/>
    <numFmt numFmtId="168" formatCode="0.000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7" fontId="3" fillId="0" borderId="1" xfId="13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13" applyNumberFormat="1" applyFont="1" applyFill="1" applyBorder="1" applyAlignment="1">
      <alignment horizontal="center" vertical="center" wrapText="1"/>
    </xf>
    <xf numFmtId="4" fontId="3" fillId="0" borderId="3" xfId="13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" xfId="3" applyFont="1" applyFill="1" applyBorder="1" applyAlignment="1">
      <alignment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1" fontId="3" fillId="0" borderId="3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5" fillId="5" borderId="1" xfId="6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left" vertical="center" wrapText="1"/>
    </xf>
    <xf numFmtId="4" fontId="16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vertical="center" wrapText="1"/>
    </xf>
    <xf numFmtId="0" fontId="19" fillId="2" borderId="14" xfId="3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vertical="top" wrapText="1"/>
    </xf>
    <xf numFmtId="0" fontId="19" fillId="2" borderId="14" xfId="3" applyFont="1" applyFill="1" applyBorder="1" applyAlignment="1">
      <alignment horizontal="justify" vertical="top" wrapText="1"/>
    </xf>
    <xf numFmtId="0" fontId="23" fillId="2" borderId="14" xfId="0" applyFont="1" applyFill="1" applyBorder="1" applyAlignment="1">
      <alignment horizontal="justify" vertical="top"/>
    </xf>
    <xf numFmtId="0" fontId="19" fillId="2" borderId="14" xfId="0" applyFont="1" applyFill="1" applyBorder="1" applyAlignment="1">
      <alignment horizontal="left" vertical="center" wrapText="1"/>
    </xf>
    <xf numFmtId="0" fontId="19" fillId="2" borderId="14" xfId="3" applyFont="1" applyFill="1" applyBorder="1" applyAlignment="1">
      <alignment horizontal="justify" vertical="center" wrapText="1"/>
    </xf>
    <xf numFmtId="0" fontId="19" fillId="2" borderId="14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justify" vertical="center"/>
    </xf>
    <xf numFmtId="0" fontId="19" fillId="0" borderId="1" xfId="0" applyNumberFormat="1" applyFont="1" applyFill="1" applyBorder="1" applyAlignment="1">
      <alignment horizontal="justify" vertical="center"/>
    </xf>
    <xf numFmtId="0" fontId="19" fillId="0" borderId="4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justify" vertical="center" wrapText="1"/>
    </xf>
    <xf numFmtId="0" fontId="24" fillId="0" borderId="1" xfId="0" applyNumberFormat="1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11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vertical="center" wrapText="1"/>
    </xf>
    <xf numFmtId="0" fontId="19" fillId="0" borderId="1" xfId="3" applyFont="1" applyFill="1" applyBorder="1" applyAlignment="1">
      <alignment vertical="center" wrapText="1"/>
    </xf>
    <xf numFmtId="44" fontId="19" fillId="0" borderId="1" xfId="14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3" xfId="3" applyFont="1" applyFill="1" applyBorder="1" applyAlignment="1">
      <alignment horizontal="left" vertical="center" wrapText="1"/>
    </xf>
    <xf numFmtId="0" fontId="19" fillId="2" borderId="3" xfId="3" applyFont="1" applyFill="1" applyBorder="1" applyAlignment="1">
      <alignment vertical="center" wrapText="1"/>
    </xf>
    <xf numFmtId="0" fontId="19" fillId="2" borderId="1" xfId="3" applyFont="1" applyFill="1" applyBorder="1" applyAlignment="1">
      <alignment vertical="center" wrapText="1"/>
    </xf>
    <xf numFmtId="44" fontId="19" fillId="2" borderId="3" xfId="14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4" fontId="2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distributed" vertical="center"/>
    </xf>
    <xf numFmtId="165" fontId="22" fillId="0" borderId="1" xfId="0" applyNumberFormat="1" applyFont="1" applyFill="1" applyBorder="1" applyAlignment="1">
      <alignment horizontal="center" vertical="center" wrapText="1"/>
    </xf>
    <xf numFmtId="165" fontId="7" fillId="5" borderId="1" xfId="13" applyNumberFormat="1" applyFont="1" applyFill="1" applyBorder="1" applyAlignment="1">
      <alignment horizontal="center" vertical="center" wrapText="1"/>
    </xf>
    <xf numFmtId="165" fontId="8" fillId="0" borderId="1" xfId="13" applyNumberFormat="1" applyFont="1" applyFill="1" applyBorder="1" applyAlignment="1">
      <alignment horizontal="center" vertical="center" wrapText="1"/>
    </xf>
    <xf numFmtId="165" fontId="3" fillId="0" borderId="1" xfId="13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165" fontId="7" fillId="7" borderId="1" xfId="13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7" fillId="7" borderId="1" xfId="13" applyNumberFormat="1" applyFont="1" applyFill="1" applyBorder="1" applyAlignment="1">
      <alignment horizontal="center" vertical="center" wrapText="1"/>
    </xf>
    <xf numFmtId="4" fontId="5" fillId="7" borderId="1" xfId="13" applyNumberFormat="1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 applyProtection="1">
      <alignment horizontal="center" vertical="center" wrapText="1"/>
    </xf>
    <xf numFmtId="4" fontId="3" fillId="0" borderId="1" xfId="9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" fontId="5" fillId="5" borderId="3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4" fontId="5" fillId="7" borderId="7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 shrinkToFit="1"/>
    </xf>
    <xf numFmtId="0" fontId="5" fillId="7" borderId="9" xfId="0" applyFont="1" applyFill="1" applyBorder="1" applyAlignment="1">
      <alignment horizontal="center" vertical="center" wrapText="1" shrinkToFit="1"/>
    </xf>
    <xf numFmtId="0" fontId="5" fillId="7" borderId="7" xfId="0" applyFont="1" applyFill="1" applyBorder="1" applyAlignment="1">
      <alignment horizontal="center" vertical="center" wrapText="1" shrinkToFit="1"/>
    </xf>
    <xf numFmtId="0" fontId="5" fillId="7" borderId="10" xfId="0" applyFont="1" applyFill="1" applyBorder="1" applyAlignment="1">
      <alignment horizontal="center" vertical="center" wrapText="1" shrinkToFi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 shrinkToFit="1"/>
    </xf>
    <xf numFmtId="0" fontId="5" fillId="5" borderId="7" xfId="0" applyFont="1" applyFill="1" applyBorder="1" applyAlignment="1">
      <alignment horizontal="center" vertical="center" wrapText="1" shrinkToFit="1"/>
    </xf>
    <xf numFmtId="0" fontId="5" fillId="5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49" fontId="5" fillId="5" borderId="11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</cellXfs>
  <cellStyles count="15">
    <cellStyle name="Денежный" xfId="14" builtinId="4"/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CCFF99"/>
      <color rgb="FFCCFFCC"/>
      <color rgb="FF99FF99"/>
      <color rgb="FFFFCCFF"/>
      <color rgb="FFFF99FF"/>
      <color rgb="FFCCFFFF"/>
      <color rgb="FFFFFFCC"/>
      <color rgb="FFC6F0E3"/>
      <color rgb="FFCDE9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R723"/>
  <sheetViews>
    <sheetView zoomScale="73" zoomScaleNormal="73" zoomScaleSheetLayoutView="50" workbookViewId="0">
      <pane ySplit="6" topLeftCell="A719" activePane="bottomLeft" state="frozen"/>
      <selection pane="bottomLeft" activeCell="B717" sqref="B717"/>
    </sheetView>
  </sheetViews>
  <sheetFormatPr defaultRowHeight="15.75" outlineLevelRow="1" x14ac:dyDescent="0.2"/>
  <cols>
    <col min="1" max="1" width="10.85546875" style="39" customWidth="1"/>
    <col min="2" max="2" width="58.42578125" style="4" customWidth="1"/>
    <col min="3" max="3" width="22.140625" style="9" customWidth="1"/>
    <col min="4" max="4" width="17" style="9" customWidth="1"/>
    <col min="5" max="5" width="14.5703125" style="9" customWidth="1"/>
    <col min="6" max="6" width="11.7109375" style="9" customWidth="1"/>
    <col min="7" max="7" width="13.28515625" style="9" customWidth="1"/>
    <col min="8" max="8" width="16.5703125" style="83" customWidth="1"/>
    <col min="9" max="9" width="49" style="213" customWidth="1"/>
    <col min="10" max="70" width="9.140625" style="11"/>
    <col min="71" max="16384" width="9.140625" style="1"/>
  </cols>
  <sheetData>
    <row r="2" spans="1:70" ht="26.25" customHeight="1" x14ac:dyDescent="0.2">
      <c r="A2" s="310" t="s">
        <v>1130</v>
      </c>
      <c r="B2" s="310"/>
      <c r="C2" s="310"/>
      <c r="D2" s="310"/>
      <c r="E2" s="310"/>
      <c r="F2" s="310"/>
      <c r="G2" s="310"/>
      <c r="H2" s="310"/>
      <c r="I2" s="310"/>
    </row>
    <row r="3" spans="1:70" x14ac:dyDescent="0.2">
      <c r="A3" s="90"/>
      <c r="B3" s="12"/>
      <c r="C3" s="10"/>
      <c r="D3" s="10"/>
      <c r="E3" s="10"/>
      <c r="F3" s="10"/>
      <c r="G3" s="10"/>
      <c r="H3" s="79"/>
      <c r="I3" s="179"/>
    </row>
    <row r="4" spans="1:70" x14ac:dyDescent="0.2">
      <c r="A4" s="303" t="s">
        <v>0</v>
      </c>
      <c r="B4" s="303" t="s">
        <v>3</v>
      </c>
      <c r="C4" s="303" t="s">
        <v>4</v>
      </c>
      <c r="D4" s="303" t="s">
        <v>5</v>
      </c>
      <c r="E4" s="303" t="s">
        <v>6</v>
      </c>
      <c r="F4" s="303"/>
      <c r="G4" s="303"/>
      <c r="H4" s="303"/>
      <c r="I4" s="311" t="s">
        <v>7</v>
      </c>
    </row>
    <row r="5" spans="1:70" x14ac:dyDescent="0.2">
      <c r="A5" s="303"/>
      <c r="B5" s="303"/>
      <c r="C5" s="303"/>
      <c r="D5" s="303"/>
      <c r="E5" s="303" t="s">
        <v>8</v>
      </c>
      <c r="F5" s="303" t="s">
        <v>9</v>
      </c>
      <c r="G5" s="303"/>
      <c r="H5" s="303"/>
      <c r="I5" s="311"/>
    </row>
    <row r="6" spans="1:70" ht="44.25" customHeight="1" x14ac:dyDescent="0.2">
      <c r="A6" s="303"/>
      <c r="B6" s="303"/>
      <c r="C6" s="303"/>
      <c r="D6" s="303"/>
      <c r="E6" s="303"/>
      <c r="F6" s="159" t="s">
        <v>10</v>
      </c>
      <c r="G6" s="159" t="s">
        <v>11</v>
      </c>
      <c r="H6" s="80" t="s">
        <v>12</v>
      </c>
      <c r="I6" s="311"/>
    </row>
    <row r="7" spans="1:70" ht="13.5" customHeight="1" x14ac:dyDescent="0.2">
      <c r="A7" s="85">
        <v>1</v>
      </c>
      <c r="B7" s="10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180">
        <v>9</v>
      </c>
    </row>
    <row r="8" spans="1:70" ht="30" customHeight="1" x14ac:dyDescent="0.2">
      <c r="A8" s="157">
        <v>1</v>
      </c>
      <c r="B8" s="268" t="s">
        <v>937</v>
      </c>
      <c r="C8" s="268"/>
      <c r="D8" s="268"/>
      <c r="E8" s="268"/>
      <c r="F8" s="268"/>
      <c r="G8" s="268"/>
      <c r="H8" s="268"/>
      <c r="I8" s="268"/>
    </row>
    <row r="9" spans="1:70" s="9" customFormat="1" ht="46.5" customHeight="1" x14ac:dyDescent="0.2">
      <c r="A9" s="142" t="s">
        <v>13</v>
      </c>
      <c r="B9" s="140" t="s">
        <v>14</v>
      </c>
      <c r="C9" s="141" t="s">
        <v>15</v>
      </c>
      <c r="D9" s="166" t="s">
        <v>16</v>
      </c>
      <c r="E9" s="171">
        <v>65</v>
      </c>
      <c r="F9" s="166">
        <v>65</v>
      </c>
      <c r="G9" s="171">
        <v>65</v>
      </c>
      <c r="H9" s="3">
        <f t="shared" ref="H9:H14" si="0">G9/F9*100-100</f>
        <v>0</v>
      </c>
      <c r="I9" s="15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9" customFormat="1" ht="33.75" customHeight="1" x14ac:dyDescent="0.2">
      <c r="A10" s="142" t="s">
        <v>17</v>
      </c>
      <c r="B10" s="140" t="s">
        <v>18</v>
      </c>
      <c r="C10" s="141" t="s">
        <v>15</v>
      </c>
      <c r="D10" s="166" t="s">
        <v>20</v>
      </c>
      <c r="E10" s="3">
        <v>932</v>
      </c>
      <c r="F10" s="7">
        <v>936.7</v>
      </c>
      <c r="G10" s="3">
        <v>399.2</v>
      </c>
      <c r="H10" s="3">
        <f t="shared" si="0"/>
        <v>-57.382299562293163</v>
      </c>
      <c r="I10" s="151" t="s">
        <v>1190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9" customFormat="1" ht="48.75" customHeight="1" x14ac:dyDescent="0.2">
      <c r="A11" s="142" t="s">
        <v>21</v>
      </c>
      <c r="B11" s="140" t="s">
        <v>22</v>
      </c>
      <c r="C11" s="141" t="s">
        <v>19</v>
      </c>
      <c r="D11" s="166" t="s">
        <v>20</v>
      </c>
      <c r="E11" s="3">
        <v>5.2</v>
      </c>
      <c r="F11" s="166">
        <v>12.1</v>
      </c>
      <c r="G11" s="3">
        <v>1.7</v>
      </c>
      <c r="H11" s="3">
        <f t="shared" si="0"/>
        <v>-85.950413223140501</v>
      </c>
      <c r="I11" s="152" t="s">
        <v>1191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s="9" customFormat="1" ht="47.25" x14ac:dyDescent="0.2">
      <c r="A12" s="14">
        <v>4</v>
      </c>
      <c r="B12" s="140" t="s">
        <v>23</v>
      </c>
      <c r="C12" s="141" t="s">
        <v>15</v>
      </c>
      <c r="D12" s="166" t="s">
        <v>16</v>
      </c>
      <c r="E12" s="3">
        <v>80</v>
      </c>
      <c r="F12" s="7">
        <v>80</v>
      </c>
      <c r="G12" s="3">
        <v>80</v>
      </c>
      <c r="H12" s="3">
        <f t="shared" si="0"/>
        <v>0</v>
      </c>
      <c r="I12" s="15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s="9" customFormat="1" ht="44.25" customHeight="1" x14ac:dyDescent="0.2">
      <c r="A13" s="14">
        <v>5</v>
      </c>
      <c r="B13" s="140" t="s">
        <v>24</v>
      </c>
      <c r="C13" s="141" t="s">
        <v>19</v>
      </c>
      <c r="D13" s="166" t="s">
        <v>16</v>
      </c>
      <c r="E13" s="3">
        <v>1.6</v>
      </c>
      <c r="F13" s="7">
        <v>3</v>
      </c>
      <c r="G13" s="3">
        <v>0.9</v>
      </c>
      <c r="H13" s="3">
        <f t="shared" si="0"/>
        <v>-70</v>
      </c>
      <c r="I13" s="151" t="s">
        <v>1192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9" customFormat="1" ht="21.75" customHeight="1" x14ac:dyDescent="0.2">
      <c r="A14" s="15">
        <v>6</v>
      </c>
      <c r="B14" s="140" t="s">
        <v>25</v>
      </c>
      <c r="C14" s="141" t="s">
        <v>19</v>
      </c>
      <c r="D14" s="166" t="s">
        <v>20</v>
      </c>
      <c r="E14" s="171">
        <v>151</v>
      </c>
      <c r="F14" s="166">
        <v>157</v>
      </c>
      <c r="G14" s="171">
        <v>88</v>
      </c>
      <c r="H14" s="3">
        <f t="shared" si="0"/>
        <v>-43.949044585987259</v>
      </c>
      <c r="I14" s="15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9" customFormat="1" ht="23.25" customHeight="1" x14ac:dyDescent="0.2">
      <c r="A15" s="156" t="s">
        <v>26</v>
      </c>
      <c r="B15" s="269" t="s">
        <v>967</v>
      </c>
      <c r="C15" s="269"/>
      <c r="D15" s="269"/>
      <c r="E15" s="269"/>
      <c r="F15" s="269"/>
      <c r="G15" s="269"/>
      <c r="H15" s="269"/>
      <c r="I15" s="26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0" s="9" customFormat="1" ht="25.5" customHeight="1" x14ac:dyDescent="0.2">
      <c r="A16" s="15">
        <v>1</v>
      </c>
      <c r="B16" s="140" t="s">
        <v>18</v>
      </c>
      <c r="C16" s="141" t="s">
        <v>19</v>
      </c>
      <c r="D16" s="166" t="s">
        <v>20</v>
      </c>
      <c r="E16" s="3">
        <v>932</v>
      </c>
      <c r="F16" s="7">
        <v>936.7</v>
      </c>
      <c r="G16" s="3">
        <v>399.2</v>
      </c>
      <c r="H16" s="3">
        <f>G16/F16*100-100</f>
        <v>-57.382299562293163</v>
      </c>
      <c r="I16" s="151" t="s">
        <v>1193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s="9" customFormat="1" ht="39" customHeight="1" x14ac:dyDescent="0.2">
      <c r="A17" s="15">
        <v>2</v>
      </c>
      <c r="B17" s="140" t="s">
        <v>27</v>
      </c>
      <c r="C17" s="141" t="s">
        <v>19</v>
      </c>
      <c r="D17" s="166" t="s">
        <v>20</v>
      </c>
      <c r="E17" s="3">
        <v>88.5</v>
      </c>
      <c r="F17" s="166">
        <v>82.7</v>
      </c>
      <c r="G17" s="3">
        <v>42.9</v>
      </c>
      <c r="H17" s="3">
        <f>G17/F17*100-100</f>
        <v>-48.125755743651752</v>
      </c>
      <c r="I17" s="152" t="s">
        <v>1194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9" customFormat="1" ht="45" x14ac:dyDescent="0.2">
      <c r="A18" s="15">
        <v>3</v>
      </c>
      <c r="B18" s="140" t="s">
        <v>22</v>
      </c>
      <c r="C18" s="141" t="s">
        <v>19</v>
      </c>
      <c r="D18" s="166" t="s">
        <v>20</v>
      </c>
      <c r="E18" s="3">
        <v>5.2</v>
      </c>
      <c r="F18" s="166">
        <v>12.1</v>
      </c>
      <c r="G18" s="3">
        <v>1.7</v>
      </c>
      <c r="H18" s="3">
        <f>G18/F18*100-100</f>
        <v>-85.950413223140501</v>
      </c>
      <c r="I18" s="152" t="s">
        <v>1195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9" customFormat="1" ht="24" customHeight="1" x14ac:dyDescent="0.2">
      <c r="A19" s="139" t="s">
        <v>28</v>
      </c>
      <c r="B19" s="270" t="s">
        <v>29</v>
      </c>
      <c r="C19" s="270"/>
      <c r="D19" s="270"/>
      <c r="E19" s="270"/>
      <c r="F19" s="270"/>
      <c r="G19" s="270"/>
      <c r="H19" s="270"/>
      <c r="I19" s="27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s="9" customFormat="1" ht="47.25" x14ac:dyDescent="0.2">
      <c r="A20" s="141">
        <v>1</v>
      </c>
      <c r="B20" s="140" t="s">
        <v>30</v>
      </c>
      <c r="C20" s="141" t="s">
        <v>15</v>
      </c>
      <c r="D20" s="166" t="s">
        <v>16</v>
      </c>
      <c r="E20" s="171">
        <v>60</v>
      </c>
      <c r="F20" s="171">
        <v>60</v>
      </c>
      <c r="G20" s="171">
        <v>60</v>
      </c>
      <c r="H20" s="3">
        <f>G20/F20*100-100</f>
        <v>0</v>
      </c>
      <c r="I20" s="15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s="9" customFormat="1" ht="28.5" customHeight="1" x14ac:dyDescent="0.2">
      <c r="A21" s="139" t="s">
        <v>31</v>
      </c>
      <c r="B21" s="270" t="s">
        <v>32</v>
      </c>
      <c r="C21" s="270"/>
      <c r="D21" s="270"/>
      <c r="E21" s="270"/>
      <c r="F21" s="270"/>
      <c r="G21" s="270"/>
      <c r="H21" s="270"/>
      <c r="I21" s="27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s="9" customFormat="1" ht="67.5" customHeight="1" x14ac:dyDescent="0.2">
      <c r="A22" s="141">
        <v>1</v>
      </c>
      <c r="B22" s="140" t="s">
        <v>33</v>
      </c>
      <c r="C22" s="141" t="s">
        <v>15</v>
      </c>
      <c r="D22" s="166" t="s">
        <v>16</v>
      </c>
      <c r="E22" s="171">
        <v>95</v>
      </c>
      <c r="F22" s="171">
        <v>95</v>
      </c>
      <c r="G22" s="171">
        <v>95</v>
      </c>
      <c r="H22" s="171">
        <f>G22/F22*100-100</f>
        <v>0</v>
      </c>
      <c r="I22" s="15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s="9" customFormat="1" ht="42" customHeight="1" x14ac:dyDescent="0.2">
      <c r="A23" s="141">
        <v>2</v>
      </c>
      <c r="B23" s="140" t="s">
        <v>34</v>
      </c>
      <c r="C23" s="141" t="s">
        <v>19</v>
      </c>
      <c r="D23" s="166" t="s">
        <v>20</v>
      </c>
      <c r="E23" s="171">
        <v>73</v>
      </c>
      <c r="F23" s="171">
        <v>98</v>
      </c>
      <c r="G23" s="171">
        <v>50</v>
      </c>
      <c r="H23" s="3">
        <f>G23/F23*100-100</f>
        <v>-48.979591836734691</v>
      </c>
      <c r="I23" s="151" t="s">
        <v>1196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s="9" customFormat="1" ht="24.75" customHeight="1" x14ac:dyDescent="0.2">
      <c r="A24" s="139" t="s">
        <v>35</v>
      </c>
      <c r="B24" s="307" t="s">
        <v>38</v>
      </c>
      <c r="C24" s="307"/>
      <c r="D24" s="307"/>
      <c r="E24" s="307"/>
      <c r="F24" s="307"/>
      <c r="G24" s="307"/>
      <c r="H24" s="307"/>
      <c r="I24" s="30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s="9" customFormat="1" ht="24.75" customHeight="1" x14ac:dyDescent="0.2">
      <c r="A25" s="141">
        <v>1</v>
      </c>
      <c r="B25" s="140" t="s">
        <v>39</v>
      </c>
      <c r="C25" s="141" t="s">
        <v>15</v>
      </c>
      <c r="D25" s="166" t="s">
        <v>20</v>
      </c>
      <c r="E25" s="171">
        <v>2</v>
      </c>
      <c r="F25" s="171">
        <v>2</v>
      </c>
      <c r="G25" s="171">
        <v>0</v>
      </c>
      <c r="H25" s="171">
        <f>G25/F25*100-100</f>
        <v>-100</v>
      </c>
      <c r="I25" s="153" t="s">
        <v>1197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s="9" customFormat="1" ht="24.75" customHeight="1" x14ac:dyDescent="0.2">
      <c r="A26" s="139" t="s">
        <v>36</v>
      </c>
      <c r="B26" s="307" t="s">
        <v>692</v>
      </c>
      <c r="C26" s="307"/>
      <c r="D26" s="307"/>
      <c r="E26" s="307"/>
      <c r="F26" s="307"/>
      <c r="G26" s="307"/>
      <c r="H26" s="307"/>
      <c r="I26" s="307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s="40" customFormat="1" ht="25.5" customHeight="1" x14ac:dyDescent="0.2">
      <c r="A27" s="141">
        <v>1</v>
      </c>
      <c r="B27" s="140" t="s">
        <v>41</v>
      </c>
      <c r="C27" s="141" t="s">
        <v>15</v>
      </c>
      <c r="D27" s="166" t="s">
        <v>16</v>
      </c>
      <c r="E27" s="171">
        <v>73.2</v>
      </c>
      <c r="F27" s="171">
        <v>95</v>
      </c>
      <c r="G27" s="171">
        <v>0</v>
      </c>
      <c r="H27" s="3">
        <f>G27/F27*100-100</f>
        <v>-100</v>
      </c>
      <c r="I27" s="151"/>
    </row>
    <row r="28" spans="1:70" s="9" customFormat="1" ht="43.5" customHeight="1" x14ac:dyDescent="0.2">
      <c r="A28" s="139" t="s">
        <v>42</v>
      </c>
      <c r="B28" s="270" t="s">
        <v>1112</v>
      </c>
      <c r="C28" s="270"/>
      <c r="D28" s="270"/>
      <c r="E28" s="270"/>
      <c r="F28" s="270"/>
      <c r="G28" s="270"/>
      <c r="H28" s="270"/>
      <c r="I28" s="27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s="4" customFormat="1" ht="31.5" customHeight="1" x14ac:dyDescent="0.2">
      <c r="A29" s="141">
        <v>1</v>
      </c>
      <c r="B29" s="140" t="s">
        <v>1002</v>
      </c>
      <c r="C29" s="141" t="s">
        <v>15</v>
      </c>
      <c r="D29" s="171" t="s">
        <v>46</v>
      </c>
      <c r="E29" s="171">
        <v>0</v>
      </c>
      <c r="F29" s="171">
        <v>19</v>
      </c>
      <c r="G29" s="171">
        <v>19</v>
      </c>
      <c r="H29" s="3">
        <f>G29/F29*100-100</f>
        <v>0</v>
      </c>
      <c r="I29" s="15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4" customFormat="1" ht="35.25" customHeight="1" x14ac:dyDescent="0.2">
      <c r="A30" s="139" t="s">
        <v>43</v>
      </c>
      <c r="B30" s="270" t="s">
        <v>44</v>
      </c>
      <c r="C30" s="270"/>
      <c r="D30" s="270"/>
      <c r="E30" s="270"/>
      <c r="F30" s="270"/>
      <c r="G30" s="270"/>
      <c r="H30" s="270"/>
      <c r="I30" s="27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4" customFormat="1" ht="78.75" x14ac:dyDescent="0.2">
      <c r="A31" s="141">
        <v>1</v>
      </c>
      <c r="B31" s="140" t="s">
        <v>45</v>
      </c>
      <c r="C31" s="141" t="s">
        <v>15</v>
      </c>
      <c r="D31" s="166" t="s">
        <v>46</v>
      </c>
      <c r="E31" s="171">
        <v>18</v>
      </c>
      <c r="F31" s="171">
        <v>20</v>
      </c>
      <c r="G31" s="171">
        <v>0</v>
      </c>
      <c r="H31" s="3">
        <f>G31/F31*100-100</f>
        <v>-100</v>
      </c>
      <c r="I31" s="15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1:70" s="4" customFormat="1" ht="18.75" customHeight="1" x14ac:dyDescent="0.2">
      <c r="A32" s="139" t="s">
        <v>47</v>
      </c>
      <c r="B32" s="270" t="s">
        <v>48</v>
      </c>
      <c r="C32" s="270"/>
      <c r="D32" s="270"/>
      <c r="E32" s="270"/>
      <c r="F32" s="270"/>
      <c r="G32" s="270"/>
      <c r="H32" s="270"/>
      <c r="I32" s="27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4" customFormat="1" ht="36" customHeight="1" x14ac:dyDescent="0.2">
      <c r="A33" s="141">
        <v>1</v>
      </c>
      <c r="B33" s="140" t="s">
        <v>49</v>
      </c>
      <c r="C33" s="141" t="s">
        <v>15</v>
      </c>
      <c r="D33" s="166" t="s">
        <v>20</v>
      </c>
      <c r="E33" s="171">
        <v>2</v>
      </c>
      <c r="F33" s="171">
        <v>2</v>
      </c>
      <c r="G33" s="171">
        <v>2</v>
      </c>
      <c r="H33" s="171">
        <f>G33/F33*100-100</f>
        <v>0</v>
      </c>
      <c r="I33" s="15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4" customFormat="1" ht="37.5" customHeight="1" x14ac:dyDescent="0.2">
      <c r="A34" s="156" t="s">
        <v>50</v>
      </c>
      <c r="B34" s="269" t="s">
        <v>1095</v>
      </c>
      <c r="C34" s="269"/>
      <c r="D34" s="269"/>
      <c r="E34" s="269"/>
      <c r="F34" s="269"/>
      <c r="G34" s="269"/>
      <c r="H34" s="269"/>
      <c r="I34" s="26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1:70" s="4" customFormat="1" ht="76.5" customHeight="1" x14ac:dyDescent="0.2">
      <c r="A35" s="141">
        <v>1</v>
      </c>
      <c r="B35" s="140" t="s">
        <v>980</v>
      </c>
      <c r="C35" s="141" t="s">
        <v>19</v>
      </c>
      <c r="D35" s="166" t="s">
        <v>20</v>
      </c>
      <c r="E35" s="171">
        <v>345.6</v>
      </c>
      <c r="F35" s="171">
        <v>439.8</v>
      </c>
      <c r="G35" s="3">
        <v>343.4</v>
      </c>
      <c r="H35" s="3">
        <f>G35/F35*100-100</f>
        <v>-21.919054115507052</v>
      </c>
      <c r="I35" s="127" t="s">
        <v>1209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1:70" s="4" customFormat="1" ht="47.25" x14ac:dyDescent="0.2">
      <c r="A36" s="141">
        <v>2</v>
      </c>
      <c r="B36" s="140" t="s">
        <v>51</v>
      </c>
      <c r="C36" s="141" t="s">
        <v>15</v>
      </c>
      <c r="D36" s="166" t="s">
        <v>16</v>
      </c>
      <c r="E36" s="171">
        <v>80</v>
      </c>
      <c r="F36" s="171">
        <v>80</v>
      </c>
      <c r="G36" s="3">
        <v>80</v>
      </c>
      <c r="H36" s="3">
        <f>G36/F36*100-100</f>
        <v>0</v>
      </c>
      <c r="I36" s="15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1:70" s="4" customFormat="1" ht="28.5" customHeight="1" x14ac:dyDescent="0.2">
      <c r="A37" s="139" t="s">
        <v>52</v>
      </c>
      <c r="B37" s="270" t="s">
        <v>53</v>
      </c>
      <c r="C37" s="270"/>
      <c r="D37" s="270"/>
      <c r="E37" s="270"/>
      <c r="F37" s="270"/>
      <c r="G37" s="270"/>
      <c r="H37" s="270"/>
      <c r="I37" s="27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4" customFormat="1" ht="44.25" customHeight="1" x14ac:dyDescent="0.2">
      <c r="A38" s="141">
        <v>1</v>
      </c>
      <c r="B38" s="140" t="s">
        <v>54</v>
      </c>
      <c r="C38" s="141" t="s">
        <v>15</v>
      </c>
      <c r="D38" s="166" t="s">
        <v>20</v>
      </c>
      <c r="E38" s="171">
        <v>43</v>
      </c>
      <c r="F38" s="171">
        <v>42</v>
      </c>
      <c r="G38" s="171">
        <v>21</v>
      </c>
      <c r="H38" s="3">
        <f>G38/F38*100-100</f>
        <v>-50</v>
      </c>
      <c r="I38" s="14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4" customFormat="1" ht="27.75" customHeight="1" x14ac:dyDescent="0.2">
      <c r="A39" s="139" t="s">
        <v>519</v>
      </c>
      <c r="B39" s="270" t="s">
        <v>55</v>
      </c>
      <c r="C39" s="270"/>
      <c r="D39" s="270"/>
      <c r="E39" s="270"/>
      <c r="F39" s="270"/>
      <c r="G39" s="270"/>
      <c r="H39" s="270"/>
      <c r="I39" s="27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4" customFormat="1" ht="42.75" customHeight="1" x14ac:dyDescent="0.2">
      <c r="A40" s="141">
        <v>1</v>
      </c>
      <c r="B40" s="140" t="s">
        <v>56</v>
      </c>
      <c r="C40" s="141" t="s">
        <v>15</v>
      </c>
      <c r="D40" s="166" t="s">
        <v>16</v>
      </c>
      <c r="E40" s="171">
        <v>58.5</v>
      </c>
      <c r="F40" s="171">
        <v>57.5</v>
      </c>
      <c r="G40" s="3">
        <v>58.5</v>
      </c>
      <c r="H40" s="3">
        <f>G40/F40*100-100</f>
        <v>1.7391304347825951</v>
      </c>
      <c r="I40" s="151" t="s">
        <v>1198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4" customFormat="1" ht="30.75" customHeight="1" x14ac:dyDescent="0.2">
      <c r="A41" s="156" t="s">
        <v>57</v>
      </c>
      <c r="B41" s="269" t="s">
        <v>905</v>
      </c>
      <c r="C41" s="269"/>
      <c r="D41" s="269"/>
      <c r="E41" s="269"/>
      <c r="F41" s="269"/>
      <c r="G41" s="269"/>
      <c r="H41" s="269"/>
      <c r="I41" s="269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4" customFormat="1" ht="38.25" customHeight="1" x14ac:dyDescent="0.2">
      <c r="A42" s="141">
        <v>1</v>
      </c>
      <c r="B42" s="140" t="s">
        <v>58</v>
      </c>
      <c r="C42" s="141" t="s">
        <v>15</v>
      </c>
      <c r="D42" s="166" t="s">
        <v>16</v>
      </c>
      <c r="E42" s="171">
        <v>84</v>
      </c>
      <c r="F42" s="3">
        <v>75</v>
      </c>
      <c r="G42" s="3">
        <v>84.2</v>
      </c>
      <c r="H42" s="3">
        <f>G42/F42*100-100</f>
        <v>12.266666666666666</v>
      </c>
      <c r="I42" s="151" t="s">
        <v>1199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4" customFormat="1" ht="45" customHeight="1" x14ac:dyDescent="0.2">
      <c r="A43" s="141">
        <v>2</v>
      </c>
      <c r="B43" s="140" t="s">
        <v>24</v>
      </c>
      <c r="C43" s="141" t="s">
        <v>19</v>
      </c>
      <c r="D43" s="166" t="s">
        <v>16</v>
      </c>
      <c r="E43" s="3">
        <v>1.6</v>
      </c>
      <c r="F43" s="3">
        <v>3</v>
      </c>
      <c r="G43" s="3">
        <v>0.9</v>
      </c>
      <c r="H43" s="3">
        <f>G43/F43*100-100</f>
        <v>-70</v>
      </c>
      <c r="I43" s="151" t="s">
        <v>1200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4" customFormat="1" ht="60.75" customHeight="1" x14ac:dyDescent="0.2">
      <c r="A44" s="141">
        <v>3</v>
      </c>
      <c r="B44" s="140" t="s">
        <v>1107</v>
      </c>
      <c r="C44" s="141" t="s">
        <v>15</v>
      </c>
      <c r="D44" s="166" t="s">
        <v>16</v>
      </c>
      <c r="E44" s="171">
        <v>28</v>
      </c>
      <c r="F44" s="171">
        <v>10</v>
      </c>
      <c r="G44" s="171">
        <v>65.7</v>
      </c>
      <c r="H44" s="3">
        <f>G44/F44*100-100</f>
        <v>557</v>
      </c>
      <c r="I44" s="151" t="s">
        <v>1201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4" customFormat="1" ht="39" customHeight="1" x14ac:dyDescent="0.2">
      <c r="A45" s="139" t="s">
        <v>59</v>
      </c>
      <c r="B45" s="270" t="s">
        <v>60</v>
      </c>
      <c r="C45" s="270"/>
      <c r="D45" s="270"/>
      <c r="E45" s="270"/>
      <c r="F45" s="270"/>
      <c r="G45" s="270"/>
      <c r="H45" s="270"/>
      <c r="I45" s="27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1:70" s="4" customFormat="1" ht="66.75" customHeight="1" x14ac:dyDescent="0.2">
      <c r="A46" s="141">
        <v>1</v>
      </c>
      <c r="B46" s="140" t="s">
        <v>61</v>
      </c>
      <c r="C46" s="141" t="s">
        <v>15</v>
      </c>
      <c r="D46" s="166" t="s">
        <v>62</v>
      </c>
      <c r="E46" s="171">
        <v>784</v>
      </c>
      <c r="F46" s="171">
        <v>170</v>
      </c>
      <c r="G46" s="171">
        <v>224</v>
      </c>
      <c r="H46" s="3">
        <f>G46/F46*100-100</f>
        <v>31.764705882352928</v>
      </c>
      <c r="I46" s="14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4" customFormat="1" ht="21.75" customHeight="1" x14ac:dyDescent="0.2">
      <c r="A47" s="139" t="s">
        <v>63</v>
      </c>
      <c r="B47" s="270" t="s">
        <v>64</v>
      </c>
      <c r="C47" s="270"/>
      <c r="D47" s="270"/>
      <c r="E47" s="270"/>
      <c r="F47" s="270"/>
      <c r="G47" s="270"/>
      <c r="H47" s="270"/>
      <c r="I47" s="270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4" customFormat="1" ht="56.25" customHeight="1" x14ac:dyDescent="0.2">
      <c r="A48" s="141">
        <v>1</v>
      </c>
      <c r="B48" s="140" t="s">
        <v>65</v>
      </c>
      <c r="C48" s="141" t="s">
        <v>19</v>
      </c>
      <c r="D48" s="166" t="s">
        <v>16</v>
      </c>
      <c r="E48" s="176">
        <v>20</v>
      </c>
      <c r="F48" s="176">
        <v>3.8</v>
      </c>
      <c r="G48" s="177">
        <v>25</v>
      </c>
      <c r="H48" s="177">
        <f>G48/F48*100-100</f>
        <v>557.89473684210532</v>
      </c>
      <c r="I48" s="154" t="s">
        <v>1202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4" customFormat="1" ht="25.5" customHeight="1" x14ac:dyDescent="0.2">
      <c r="A49" s="139" t="s">
        <v>66</v>
      </c>
      <c r="B49" s="270" t="s">
        <v>67</v>
      </c>
      <c r="C49" s="270"/>
      <c r="D49" s="270"/>
      <c r="E49" s="270"/>
      <c r="F49" s="270"/>
      <c r="G49" s="270"/>
      <c r="H49" s="270"/>
      <c r="I49" s="27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4" customFormat="1" ht="54.75" customHeight="1" x14ac:dyDescent="0.2">
      <c r="A50" s="141">
        <v>1</v>
      </c>
      <c r="B50" s="140" t="s">
        <v>68</v>
      </c>
      <c r="C50" s="141" t="s">
        <v>15</v>
      </c>
      <c r="D50" s="166" t="s">
        <v>16</v>
      </c>
      <c r="E50" s="171">
        <v>87.3</v>
      </c>
      <c r="F50" s="171">
        <v>55</v>
      </c>
      <c r="G50" s="3">
        <v>75</v>
      </c>
      <c r="H50" s="3">
        <f>G50/F50*100-100</f>
        <v>36.363636363636346</v>
      </c>
      <c r="I50" s="151" t="s">
        <v>1203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4" customFormat="1" ht="24.75" customHeight="1" x14ac:dyDescent="0.2">
      <c r="A51" s="156" t="s">
        <v>69</v>
      </c>
      <c r="B51" s="269" t="s">
        <v>1113</v>
      </c>
      <c r="C51" s="269"/>
      <c r="D51" s="269"/>
      <c r="E51" s="269"/>
      <c r="F51" s="269"/>
      <c r="G51" s="269"/>
      <c r="H51" s="269"/>
      <c r="I51" s="269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4" customFormat="1" ht="23.25" customHeight="1" x14ac:dyDescent="0.2">
      <c r="A52" s="141">
        <v>1</v>
      </c>
      <c r="B52" s="140" t="s">
        <v>25</v>
      </c>
      <c r="C52" s="141" t="s">
        <v>19</v>
      </c>
      <c r="D52" s="166" t="s">
        <v>20</v>
      </c>
      <c r="E52" s="171">
        <v>151</v>
      </c>
      <c r="F52" s="171">
        <v>157</v>
      </c>
      <c r="G52" s="171">
        <v>88</v>
      </c>
      <c r="H52" s="3">
        <f>G52/F52*100-100</f>
        <v>-43.949044585987259</v>
      </c>
      <c r="I52" s="14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4" customFormat="1" ht="23.25" hidden="1" customHeight="1" x14ac:dyDescent="0.2">
      <c r="A53" s="141">
        <v>2</v>
      </c>
      <c r="B53" s="140" t="s">
        <v>70</v>
      </c>
      <c r="C53" s="141" t="s">
        <v>19</v>
      </c>
      <c r="D53" s="166" t="s">
        <v>46</v>
      </c>
      <c r="E53" s="171">
        <v>5</v>
      </c>
      <c r="F53" s="171">
        <v>0</v>
      </c>
      <c r="G53" s="171">
        <v>0</v>
      </c>
      <c r="H53" s="3"/>
      <c r="I53" s="14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</row>
    <row r="54" spans="1:70" s="4" customFormat="1" ht="23.25" customHeight="1" x14ac:dyDescent="0.2">
      <c r="A54" s="141">
        <v>2</v>
      </c>
      <c r="B54" s="140" t="s">
        <v>41</v>
      </c>
      <c r="C54" s="141" t="s">
        <v>15</v>
      </c>
      <c r="D54" s="166" t="s">
        <v>16</v>
      </c>
      <c r="E54" s="171">
        <v>95</v>
      </c>
      <c r="F54" s="171">
        <v>95</v>
      </c>
      <c r="G54" s="171">
        <v>95</v>
      </c>
      <c r="H54" s="3">
        <f>G54/F54*100-100</f>
        <v>0</v>
      </c>
      <c r="I54" s="14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4" customFormat="1" ht="39" customHeight="1" x14ac:dyDescent="0.2">
      <c r="A55" s="139" t="s">
        <v>71</v>
      </c>
      <c r="B55" s="270" t="s">
        <v>72</v>
      </c>
      <c r="C55" s="270"/>
      <c r="D55" s="270"/>
      <c r="E55" s="270"/>
      <c r="F55" s="270"/>
      <c r="G55" s="270"/>
      <c r="H55" s="270"/>
      <c r="I55" s="270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4" customFormat="1" ht="23.25" customHeight="1" x14ac:dyDescent="0.2">
      <c r="A56" s="141">
        <v>1</v>
      </c>
      <c r="B56" s="140" t="s">
        <v>73</v>
      </c>
      <c r="C56" s="141" t="s">
        <v>15</v>
      </c>
      <c r="D56" s="166" t="s">
        <v>46</v>
      </c>
      <c r="E56" s="171">
        <v>22</v>
      </c>
      <c r="F56" s="171">
        <v>24</v>
      </c>
      <c r="G56" s="171">
        <v>22</v>
      </c>
      <c r="H56" s="178">
        <f>G56/F56*100-100</f>
        <v>-8.3333333333333428</v>
      </c>
      <c r="I56" s="148" t="s">
        <v>1204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4" customFormat="1" ht="23.25" customHeight="1" x14ac:dyDescent="0.2">
      <c r="A57" s="139" t="s">
        <v>74</v>
      </c>
      <c r="B57" s="270" t="s">
        <v>75</v>
      </c>
      <c r="C57" s="270"/>
      <c r="D57" s="270"/>
      <c r="E57" s="270"/>
      <c r="F57" s="270"/>
      <c r="G57" s="270"/>
      <c r="H57" s="270"/>
      <c r="I57" s="27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4" customFormat="1" ht="26.25" customHeight="1" x14ac:dyDescent="0.2">
      <c r="A58" s="141">
        <v>1</v>
      </c>
      <c r="B58" s="140" t="s">
        <v>76</v>
      </c>
      <c r="C58" s="141" t="s">
        <v>15</v>
      </c>
      <c r="D58" s="166" t="s">
        <v>20</v>
      </c>
      <c r="E58" s="171">
        <v>2</v>
      </c>
      <c r="F58" s="171">
        <v>2</v>
      </c>
      <c r="G58" s="171">
        <v>2</v>
      </c>
      <c r="H58" s="171">
        <f>G58/F58*100-100</f>
        <v>0</v>
      </c>
      <c r="I58" s="14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4" customFormat="1" ht="39" customHeight="1" x14ac:dyDescent="0.2">
      <c r="A59" s="141">
        <v>2</v>
      </c>
      <c r="B59" s="140" t="s">
        <v>77</v>
      </c>
      <c r="C59" s="141" t="s">
        <v>15</v>
      </c>
      <c r="D59" s="166" t="s">
        <v>20</v>
      </c>
      <c r="E59" s="171">
        <v>19</v>
      </c>
      <c r="F59" s="171">
        <v>19</v>
      </c>
      <c r="G59" s="171">
        <v>19</v>
      </c>
      <c r="H59" s="3">
        <f>G59/F59*100-100</f>
        <v>0</v>
      </c>
      <c r="I59" s="14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4" customFormat="1" ht="21" customHeight="1" x14ac:dyDescent="0.2">
      <c r="A60" s="139" t="s">
        <v>670</v>
      </c>
      <c r="B60" s="308" t="s">
        <v>669</v>
      </c>
      <c r="C60" s="309"/>
      <c r="D60" s="309"/>
      <c r="E60" s="309"/>
      <c r="F60" s="309"/>
      <c r="G60" s="309"/>
      <c r="H60" s="309"/>
      <c r="I60" s="309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4" customFormat="1" ht="26.25" customHeight="1" x14ac:dyDescent="0.2">
      <c r="A61" s="141">
        <v>1</v>
      </c>
      <c r="B61" s="140" t="s">
        <v>668</v>
      </c>
      <c r="C61" s="141" t="s">
        <v>15</v>
      </c>
      <c r="D61" s="166" t="s">
        <v>428</v>
      </c>
      <c r="E61" s="171">
        <v>200</v>
      </c>
      <c r="F61" s="171">
        <v>200</v>
      </c>
      <c r="G61" s="171">
        <v>0</v>
      </c>
      <c r="H61" s="171">
        <f>G61/F61*100-100</f>
        <v>-100</v>
      </c>
      <c r="I61" s="15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5" customFormat="1" ht="28.5" customHeight="1" x14ac:dyDescent="0.2">
      <c r="A62" s="156" t="s">
        <v>811</v>
      </c>
      <c r="B62" s="269" t="s">
        <v>938</v>
      </c>
      <c r="C62" s="269"/>
      <c r="D62" s="269"/>
      <c r="E62" s="269"/>
      <c r="F62" s="269"/>
      <c r="G62" s="269"/>
      <c r="H62" s="269"/>
      <c r="I62" s="269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s="4" customFormat="1" ht="36.75" customHeight="1" x14ac:dyDescent="0.2">
      <c r="A63" s="141">
        <v>1</v>
      </c>
      <c r="B63" s="140" t="s">
        <v>845</v>
      </c>
      <c r="C63" s="141" t="s">
        <v>19</v>
      </c>
      <c r="D63" s="166" t="s">
        <v>20</v>
      </c>
      <c r="E63" s="166">
        <v>0</v>
      </c>
      <c r="F63" s="166">
        <v>0</v>
      </c>
      <c r="G63" s="166">
        <v>0</v>
      </c>
      <c r="H63" s="171">
        <v>0</v>
      </c>
      <c r="I63" s="12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4" customFormat="1" ht="36.75" customHeight="1" x14ac:dyDescent="0.2">
      <c r="A64" s="139" t="s">
        <v>812</v>
      </c>
      <c r="B64" s="270" t="s">
        <v>1210</v>
      </c>
      <c r="C64" s="270"/>
      <c r="D64" s="270"/>
      <c r="E64" s="270"/>
      <c r="F64" s="270"/>
      <c r="G64" s="270"/>
      <c r="H64" s="270"/>
      <c r="I64" s="27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</row>
    <row r="65" spans="1:70" s="29" customFormat="1" ht="30" customHeight="1" x14ac:dyDescent="0.2">
      <c r="A65" s="141">
        <v>1</v>
      </c>
      <c r="B65" s="140" t="s">
        <v>1211</v>
      </c>
      <c r="C65" s="141" t="s">
        <v>15</v>
      </c>
      <c r="D65" s="166" t="s">
        <v>62</v>
      </c>
      <c r="E65" s="171">
        <v>36</v>
      </c>
      <c r="F65" s="171">
        <v>36</v>
      </c>
      <c r="G65" s="171">
        <v>36</v>
      </c>
      <c r="H65" s="171">
        <f>G65/F65*100-100</f>
        <v>0</v>
      </c>
      <c r="I65" s="150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</row>
    <row r="66" spans="1:70" s="29" customFormat="1" ht="39.75" customHeight="1" x14ac:dyDescent="0.2">
      <c r="A66" s="141">
        <v>2</v>
      </c>
      <c r="B66" s="140" t="s">
        <v>904</v>
      </c>
      <c r="C66" s="141" t="s">
        <v>15</v>
      </c>
      <c r="D66" s="166" t="s">
        <v>62</v>
      </c>
      <c r="E66" s="171">
        <v>96</v>
      </c>
      <c r="F66" s="171">
        <v>100</v>
      </c>
      <c r="G66" s="171">
        <v>95.1</v>
      </c>
      <c r="H66" s="171">
        <f>G66/F66*100-100</f>
        <v>-4.9000000000000057</v>
      </c>
      <c r="I66" s="155" t="s">
        <v>1205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</row>
    <row r="67" spans="1:70" s="9" customFormat="1" ht="24.75" customHeight="1" x14ac:dyDescent="0.2">
      <c r="A67" s="157">
        <v>2</v>
      </c>
      <c r="B67" s="268" t="s">
        <v>972</v>
      </c>
      <c r="C67" s="268"/>
      <c r="D67" s="268"/>
      <c r="E67" s="268"/>
      <c r="F67" s="268"/>
      <c r="G67" s="268"/>
      <c r="H67" s="268"/>
      <c r="I67" s="26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</row>
    <row r="68" spans="1:70" ht="61.5" customHeight="1" x14ac:dyDescent="0.2">
      <c r="A68" s="95">
        <v>1</v>
      </c>
      <c r="B68" s="113" t="s">
        <v>693</v>
      </c>
      <c r="C68" s="95" t="s">
        <v>15</v>
      </c>
      <c r="D68" s="166" t="s">
        <v>16</v>
      </c>
      <c r="E68" s="166">
        <v>0.06</v>
      </c>
      <c r="F68" s="166">
        <v>0.2</v>
      </c>
      <c r="G68" s="166">
        <v>11.5</v>
      </c>
      <c r="H68" s="16" t="s">
        <v>1212</v>
      </c>
      <c r="I68" s="126" t="s">
        <v>1160</v>
      </c>
    </row>
    <row r="69" spans="1:70" ht="39" customHeight="1" x14ac:dyDescent="0.2">
      <c r="A69" s="95">
        <v>2</v>
      </c>
      <c r="B69" s="113" t="s">
        <v>694</v>
      </c>
      <c r="C69" s="95" t="s">
        <v>15</v>
      </c>
      <c r="D69" s="166" t="s">
        <v>16</v>
      </c>
      <c r="E69" s="7">
        <v>63.7</v>
      </c>
      <c r="F69" s="7">
        <v>62.2</v>
      </c>
      <c r="G69" s="7">
        <v>67.900000000000006</v>
      </c>
      <c r="H69" s="16">
        <f>G69/F69*100-100</f>
        <v>9.1639871382636784</v>
      </c>
      <c r="I69" s="127"/>
    </row>
    <row r="70" spans="1:70" ht="85.5" customHeight="1" x14ac:dyDescent="0.2">
      <c r="A70" s="95">
        <v>3</v>
      </c>
      <c r="B70" s="113" t="s">
        <v>619</v>
      </c>
      <c r="C70" s="95" t="s">
        <v>15</v>
      </c>
      <c r="D70" s="166" t="s">
        <v>16</v>
      </c>
      <c r="E70" s="7">
        <v>62.5</v>
      </c>
      <c r="F70" s="7">
        <v>62.2</v>
      </c>
      <c r="G70" s="7">
        <v>36.799999999999997</v>
      </c>
      <c r="H70" s="16">
        <f t="shared" ref="H70:H75" si="1">G70/F70*100-100</f>
        <v>-40.836012861736336</v>
      </c>
      <c r="I70" s="126"/>
    </row>
    <row r="71" spans="1:70" ht="62.25" customHeight="1" x14ac:dyDescent="0.2">
      <c r="A71" s="95">
        <v>4</v>
      </c>
      <c r="B71" s="113" t="s">
        <v>695</v>
      </c>
      <c r="C71" s="95" t="s">
        <v>15</v>
      </c>
      <c r="D71" s="166" t="s">
        <v>16</v>
      </c>
      <c r="E71" s="7">
        <v>92.6</v>
      </c>
      <c r="F71" s="7">
        <v>85</v>
      </c>
      <c r="G71" s="7">
        <v>100</v>
      </c>
      <c r="H71" s="16">
        <f t="shared" si="1"/>
        <v>17.64705882352942</v>
      </c>
      <c r="I71" s="126"/>
    </row>
    <row r="72" spans="1:70" ht="42.75" customHeight="1" x14ac:dyDescent="0.2">
      <c r="A72" s="95">
        <v>5</v>
      </c>
      <c r="B72" s="113" t="s">
        <v>589</v>
      </c>
      <c r="C72" s="95" t="s">
        <v>15</v>
      </c>
      <c r="D72" s="166" t="s">
        <v>16</v>
      </c>
      <c r="E72" s="7">
        <v>95.3</v>
      </c>
      <c r="F72" s="7">
        <v>95</v>
      </c>
      <c r="G72" s="7">
        <v>39.799999999999997</v>
      </c>
      <c r="H72" s="16">
        <f t="shared" si="1"/>
        <v>-58.10526315789474</v>
      </c>
      <c r="I72" s="127"/>
    </row>
    <row r="73" spans="1:70" ht="91.5" customHeight="1" x14ac:dyDescent="0.2">
      <c r="A73" s="95">
        <v>6</v>
      </c>
      <c r="B73" s="113" t="s">
        <v>696</v>
      </c>
      <c r="C73" s="95" t="s">
        <v>15</v>
      </c>
      <c r="D73" s="166" t="s">
        <v>16</v>
      </c>
      <c r="E73" s="7">
        <v>84.2</v>
      </c>
      <c r="F73" s="7">
        <v>81</v>
      </c>
      <c r="G73" s="7">
        <v>0</v>
      </c>
      <c r="H73" s="16">
        <f t="shared" si="1"/>
        <v>-100</v>
      </c>
      <c r="I73" s="126" t="s">
        <v>1161</v>
      </c>
    </row>
    <row r="74" spans="1:70" ht="63.75" customHeight="1" x14ac:dyDescent="0.2">
      <c r="A74" s="95">
        <v>7</v>
      </c>
      <c r="B74" s="113" t="s">
        <v>588</v>
      </c>
      <c r="C74" s="95" t="s">
        <v>15</v>
      </c>
      <c r="D74" s="166" t="s">
        <v>16</v>
      </c>
      <c r="E74" s="7">
        <v>125</v>
      </c>
      <c r="F74" s="7">
        <v>90</v>
      </c>
      <c r="G74" s="7">
        <v>88</v>
      </c>
      <c r="H74" s="16">
        <f t="shared" si="1"/>
        <v>-2.2222222222222285</v>
      </c>
      <c r="I74" s="127"/>
    </row>
    <row r="75" spans="1:70" ht="36" customHeight="1" x14ac:dyDescent="0.2">
      <c r="A75" s="95">
        <v>8</v>
      </c>
      <c r="B75" s="113" t="s">
        <v>697</v>
      </c>
      <c r="C75" s="95" t="s">
        <v>15</v>
      </c>
      <c r="D75" s="166" t="s">
        <v>16</v>
      </c>
      <c r="E75" s="7">
        <v>42.7</v>
      </c>
      <c r="F75" s="7">
        <v>95</v>
      </c>
      <c r="G75" s="7">
        <v>40.799999999999997</v>
      </c>
      <c r="H75" s="16">
        <f t="shared" si="1"/>
        <v>-57.05263157894737</v>
      </c>
      <c r="I75" s="127"/>
    </row>
    <row r="76" spans="1:70" ht="20.25" customHeight="1" x14ac:dyDescent="0.2">
      <c r="A76" s="160" t="s">
        <v>78</v>
      </c>
      <c r="B76" s="301" t="s">
        <v>79</v>
      </c>
      <c r="C76" s="301"/>
      <c r="D76" s="301"/>
      <c r="E76" s="301"/>
      <c r="F76" s="301"/>
      <c r="G76" s="301"/>
      <c r="H76" s="301"/>
      <c r="I76" s="301"/>
    </row>
    <row r="77" spans="1:70" ht="60" customHeight="1" x14ac:dyDescent="0.2">
      <c r="A77" s="95">
        <v>1</v>
      </c>
      <c r="B77" s="113" t="s">
        <v>698</v>
      </c>
      <c r="C77" s="95" t="s">
        <v>15</v>
      </c>
      <c r="D77" s="166" t="s">
        <v>16</v>
      </c>
      <c r="E77" s="166">
        <v>0.06</v>
      </c>
      <c r="F77" s="166">
        <v>0.2</v>
      </c>
      <c r="G77" s="166">
        <v>11.5</v>
      </c>
      <c r="H77" s="16" t="s">
        <v>1212</v>
      </c>
      <c r="I77" s="126" t="s">
        <v>1160</v>
      </c>
    </row>
    <row r="78" spans="1:70" ht="84.75" customHeight="1" x14ac:dyDescent="0.2">
      <c r="A78" s="95">
        <v>2</v>
      </c>
      <c r="B78" s="113" t="s">
        <v>699</v>
      </c>
      <c r="C78" s="95" t="s">
        <v>15</v>
      </c>
      <c r="D78" s="166" t="s">
        <v>16</v>
      </c>
      <c r="E78" s="7">
        <v>100</v>
      </c>
      <c r="F78" s="7">
        <v>100</v>
      </c>
      <c r="G78" s="7">
        <v>100</v>
      </c>
      <c r="H78" s="16">
        <f>G78/F78*100-100</f>
        <v>0</v>
      </c>
      <c r="I78" s="126"/>
    </row>
    <row r="79" spans="1:70" ht="38.25" customHeight="1" x14ac:dyDescent="0.2">
      <c r="A79" s="88" t="s">
        <v>582</v>
      </c>
      <c r="B79" s="270" t="s">
        <v>590</v>
      </c>
      <c r="C79" s="270"/>
      <c r="D79" s="270"/>
      <c r="E79" s="270"/>
      <c r="F79" s="270"/>
      <c r="G79" s="270"/>
      <c r="H79" s="270"/>
      <c r="I79" s="270"/>
    </row>
    <row r="80" spans="1:70" ht="39.75" customHeight="1" x14ac:dyDescent="0.2">
      <c r="A80" s="95">
        <v>1</v>
      </c>
      <c r="B80" s="113" t="s">
        <v>981</v>
      </c>
      <c r="C80" s="95" t="s">
        <v>15</v>
      </c>
      <c r="D80" s="166" t="s">
        <v>16</v>
      </c>
      <c r="E80" s="7">
        <v>100</v>
      </c>
      <c r="F80" s="7">
        <v>100</v>
      </c>
      <c r="G80" s="7">
        <v>100</v>
      </c>
      <c r="H80" s="16">
        <f>G80/F80*100-100</f>
        <v>0</v>
      </c>
      <c r="I80" s="155"/>
    </row>
    <row r="81" spans="1:70" ht="75" customHeight="1" x14ac:dyDescent="0.2">
      <c r="A81" s="95">
        <v>2</v>
      </c>
      <c r="B81" s="113" t="s">
        <v>982</v>
      </c>
      <c r="C81" s="95" t="s">
        <v>15</v>
      </c>
      <c r="D81" s="166" t="s">
        <v>16</v>
      </c>
      <c r="E81" s="7">
        <v>100.8</v>
      </c>
      <c r="F81" s="7">
        <v>100</v>
      </c>
      <c r="G81" s="7">
        <v>100</v>
      </c>
      <c r="H81" s="16">
        <f>G81/F81*100-100</f>
        <v>0</v>
      </c>
      <c r="I81" s="181"/>
    </row>
    <row r="82" spans="1:70" ht="31.5" customHeight="1" x14ac:dyDescent="0.2">
      <c r="A82" s="88" t="s">
        <v>583</v>
      </c>
      <c r="B82" s="270" t="s">
        <v>591</v>
      </c>
      <c r="C82" s="270"/>
      <c r="D82" s="270"/>
      <c r="E82" s="270"/>
      <c r="F82" s="270"/>
      <c r="G82" s="270"/>
      <c r="H82" s="270"/>
      <c r="I82" s="270"/>
    </row>
    <row r="83" spans="1:70" ht="82.5" customHeight="1" x14ac:dyDescent="0.2">
      <c r="A83" s="95">
        <v>1</v>
      </c>
      <c r="B83" s="113" t="s">
        <v>592</v>
      </c>
      <c r="C83" s="95" t="s">
        <v>15</v>
      </c>
      <c r="D83" s="166" t="s">
        <v>16</v>
      </c>
      <c r="E83" s="7">
        <v>97.3</v>
      </c>
      <c r="F83" s="7">
        <v>94</v>
      </c>
      <c r="G83" s="7">
        <v>77.3</v>
      </c>
      <c r="H83" s="16">
        <f>G83/F83*100-100</f>
        <v>-17.765957446808514</v>
      </c>
      <c r="I83" s="127" t="s">
        <v>1162</v>
      </c>
    </row>
    <row r="84" spans="1:70" ht="109.5" customHeight="1" x14ac:dyDescent="0.2">
      <c r="A84" s="95">
        <v>2</v>
      </c>
      <c r="B84" s="113" t="s">
        <v>983</v>
      </c>
      <c r="C84" s="95" t="s">
        <v>15</v>
      </c>
      <c r="D84" s="166" t="s">
        <v>16</v>
      </c>
      <c r="E84" s="7">
        <v>100</v>
      </c>
      <c r="F84" s="7">
        <v>100</v>
      </c>
      <c r="G84" s="7">
        <v>0</v>
      </c>
      <c r="H84" s="16">
        <f>G84/F84*100-100</f>
        <v>-100</v>
      </c>
      <c r="I84" s="128" t="s">
        <v>1163</v>
      </c>
    </row>
    <row r="85" spans="1:70" ht="41.25" customHeight="1" x14ac:dyDescent="0.2">
      <c r="A85" s="88" t="s">
        <v>584</v>
      </c>
      <c r="B85" s="270" t="s">
        <v>593</v>
      </c>
      <c r="C85" s="270"/>
      <c r="D85" s="270"/>
      <c r="E85" s="270"/>
      <c r="F85" s="270"/>
      <c r="G85" s="270"/>
      <c r="H85" s="270"/>
      <c r="I85" s="270"/>
    </row>
    <row r="86" spans="1:70" ht="53.25" customHeight="1" x14ac:dyDescent="0.2">
      <c r="A86" s="95">
        <v>1</v>
      </c>
      <c r="B86" s="113" t="s">
        <v>594</v>
      </c>
      <c r="C86" s="95" t="s">
        <v>15</v>
      </c>
      <c r="D86" s="166" t="s">
        <v>16</v>
      </c>
      <c r="E86" s="7">
        <v>94.2</v>
      </c>
      <c r="F86" s="7">
        <v>91</v>
      </c>
      <c r="G86" s="7">
        <v>94.2</v>
      </c>
      <c r="H86" s="16">
        <f>G86/F86*100-100</f>
        <v>3.5164835164835324</v>
      </c>
      <c r="I86" s="127"/>
    </row>
    <row r="87" spans="1:70" ht="24.75" customHeight="1" x14ac:dyDescent="0.2">
      <c r="A87" s="89" t="s">
        <v>585</v>
      </c>
      <c r="B87" s="270" t="s">
        <v>595</v>
      </c>
      <c r="C87" s="270"/>
      <c r="D87" s="270"/>
      <c r="E87" s="270"/>
      <c r="F87" s="270"/>
      <c r="G87" s="270"/>
      <c r="H87" s="270"/>
      <c r="I87" s="270"/>
    </row>
    <row r="88" spans="1:70" ht="75" customHeight="1" x14ac:dyDescent="0.2">
      <c r="A88" s="95">
        <v>1</v>
      </c>
      <c r="B88" s="113" t="s">
        <v>596</v>
      </c>
      <c r="C88" s="95" t="s">
        <v>15</v>
      </c>
      <c r="D88" s="166" t="s">
        <v>16</v>
      </c>
      <c r="E88" s="8">
        <v>0.2</v>
      </c>
      <c r="F88" s="166">
        <v>0.05</v>
      </c>
      <c r="G88" s="14">
        <v>0</v>
      </c>
      <c r="H88" s="16">
        <f>G88/F88*100-100</f>
        <v>-100</v>
      </c>
      <c r="I88" s="128" t="s">
        <v>1164</v>
      </c>
      <c r="J88" s="103"/>
    </row>
    <row r="89" spans="1:70" ht="25.5" customHeight="1" x14ac:dyDescent="0.2">
      <c r="A89" s="89" t="s">
        <v>587</v>
      </c>
      <c r="B89" s="270" t="s">
        <v>1101</v>
      </c>
      <c r="C89" s="270"/>
      <c r="D89" s="270"/>
      <c r="E89" s="270"/>
      <c r="F89" s="270"/>
      <c r="G89" s="270"/>
      <c r="H89" s="270"/>
      <c r="I89" s="270"/>
      <c r="J89" s="103"/>
    </row>
    <row r="90" spans="1:70" ht="67.5" customHeight="1" x14ac:dyDescent="0.2">
      <c r="A90" s="95">
        <v>1</v>
      </c>
      <c r="B90" s="113" t="s">
        <v>1097</v>
      </c>
      <c r="C90" s="95" t="s">
        <v>15</v>
      </c>
      <c r="D90" s="166" t="s">
        <v>20</v>
      </c>
      <c r="E90" s="85">
        <v>40</v>
      </c>
      <c r="F90" s="158">
        <v>40</v>
      </c>
      <c r="G90" s="81">
        <v>0</v>
      </c>
      <c r="H90" s="16">
        <f>G90/F90*100-100</f>
        <v>-100</v>
      </c>
      <c r="I90" s="127" t="s">
        <v>1165</v>
      </c>
      <c r="J90" s="103"/>
    </row>
    <row r="91" spans="1:70" ht="24" customHeight="1" x14ac:dyDescent="0.2">
      <c r="A91" s="89" t="s">
        <v>1102</v>
      </c>
      <c r="B91" s="270" t="s">
        <v>1103</v>
      </c>
      <c r="C91" s="270"/>
      <c r="D91" s="270"/>
      <c r="E91" s="270"/>
      <c r="F91" s="270"/>
      <c r="G91" s="270"/>
      <c r="H91" s="270"/>
      <c r="I91" s="270"/>
      <c r="J91" s="103"/>
    </row>
    <row r="92" spans="1:70" ht="23.25" customHeight="1" x14ac:dyDescent="0.2">
      <c r="A92" s="95">
        <v>1</v>
      </c>
      <c r="B92" s="113" t="s">
        <v>638</v>
      </c>
      <c r="C92" s="95" t="s">
        <v>15</v>
      </c>
      <c r="D92" s="166" t="s">
        <v>16</v>
      </c>
      <c r="E92" s="48">
        <v>0</v>
      </c>
      <c r="F92" s="158">
        <v>100</v>
      </c>
      <c r="G92" s="84">
        <v>72.7</v>
      </c>
      <c r="H92" s="16">
        <f>G92/F92*100-100</f>
        <v>-27.299999999999997</v>
      </c>
      <c r="I92" s="127"/>
      <c r="J92" s="103"/>
    </row>
    <row r="93" spans="1:70" s="9" customFormat="1" ht="28.5" customHeight="1" x14ac:dyDescent="0.2">
      <c r="A93" s="160" t="s">
        <v>82</v>
      </c>
      <c r="B93" s="301" t="s">
        <v>83</v>
      </c>
      <c r="C93" s="301"/>
      <c r="D93" s="301"/>
      <c r="E93" s="306"/>
      <c r="F93" s="306"/>
      <c r="G93" s="306"/>
      <c r="H93" s="306"/>
      <c r="I93" s="30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ht="22.5" customHeight="1" x14ac:dyDescent="0.2">
      <c r="A94" s="95">
        <v>1</v>
      </c>
      <c r="B94" s="113" t="s">
        <v>597</v>
      </c>
      <c r="C94" s="95" t="s">
        <v>15</v>
      </c>
      <c r="D94" s="166" t="s">
        <v>16</v>
      </c>
      <c r="E94" s="7">
        <v>63.7</v>
      </c>
      <c r="F94" s="7">
        <v>62.2</v>
      </c>
      <c r="G94" s="7">
        <v>67.900000000000006</v>
      </c>
      <c r="H94" s="16">
        <f>G94/F94*100-100</f>
        <v>9.1639871382636784</v>
      </c>
      <c r="I94" s="182"/>
    </row>
    <row r="95" spans="1:70" ht="33.75" customHeight="1" x14ac:dyDescent="0.2">
      <c r="A95" s="95">
        <v>2</v>
      </c>
      <c r="B95" s="113" t="s">
        <v>598</v>
      </c>
      <c r="C95" s="95" t="s">
        <v>15</v>
      </c>
      <c r="D95" s="166" t="s">
        <v>16</v>
      </c>
      <c r="E95" s="7">
        <v>96.8</v>
      </c>
      <c r="F95" s="7">
        <v>100</v>
      </c>
      <c r="G95" s="7">
        <v>100</v>
      </c>
      <c r="H95" s="16">
        <f>G95/F95*100-100</f>
        <v>0</v>
      </c>
      <c r="I95" s="183"/>
    </row>
    <row r="96" spans="1:70" ht="69" customHeight="1" x14ac:dyDescent="0.2">
      <c r="A96" s="95">
        <v>3</v>
      </c>
      <c r="B96" s="113" t="s">
        <v>599</v>
      </c>
      <c r="C96" s="95" t="s">
        <v>15</v>
      </c>
      <c r="D96" s="166" t="s">
        <v>16</v>
      </c>
      <c r="E96" s="7">
        <v>61.9</v>
      </c>
      <c r="F96" s="7">
        <v>55</v>
      </c>
      <c r="G96" s="7">
        <v>62.8</v>
      </c>
      <c r="H96" s="16">
        <f>G96/F96*100-100</f>
        <v>14.181818181818187</v>
      </c>
      <c r="I96" s="183"/>
    </row>
    <row r="97" spans="1:9" ht="21.75" customHeight="1" x14ac:dyDescent="0.2">
      <c r="A97" s="88" t="s">
        <v>601</v>
      </c>
      <c r="B97" s="270" t="s">
        <v>600</v>
      </c>
      <c r="C97" s="270"/>
      <c r="D97" s="270"/>
      <c r="E97" s="302"/>
      <c r="F97" s="302"/>
      <c r="G97" s="302"/>
      <c r="H97" s="302"/>
      <c r="I97" s="270"/>
    </row>
    <row r="98" spans="1:9" ht="33" customHeight="1" x14ac:dyDescent="0.2">
      <c r="A98" s="95">
        <v>1</v>
      </c>
      <c r="B98" s="113" t="s">
        <v>602</v>
      </c>
      <c r="C98" s="95" t="s">
        <v>15</v>
      </c>
      <c r="D98" s="17" t="s">
        <v>16</v>
      </c>
      <c r="E98" s="7">
        <v>100</v>
      </c>
      <c r="F98" s="7">
        <v>100</v>
      </c>
      <c r="G98" s="7">
        <v>100</v>
      </c>
      <c r="H98" s="16">
        <f>G98/F98*100-100</f>
        <v>0</v>
      </c>
      <c r="I98" s="129"/>
    </row>
    <row r="99" spans="1:9" ht="47.25" x14ac:dyDescent="0.2">
      <c r="A99" s="95">
        <v>2</v>
      </c>
      <c r="B99" s="113" t="s">
        <v>700</v>
      </c>
      <c r="C99" s="95" t="s">
        <v>15</v>
      </c>
      <c r="D99" s="17" t="s">
        <v>16</v>
      </c>
      <c r="E99" s="7">
        <v>100.8</v>
      </c>
      <c r="F99" s="7">
        <v>100</v>
      </c>
      <c r="G99" s="7">
        <v>100</v>
      </c>
      <c r="H99" s="16">
        <f>G99/F99*100-100</f>
        <v>0</v>
      </c>
      <c r="I99" s="183"/>
    </row>
    <row r="100" spans="1:9" ht="94.5" x14ac:dyDescent="0.2">
      <c r="A100" s="95">
        <v>3</v>
      </c>
      <c r="B100" s="113" t="s">
        <v>603</v>
      </c>
      <c r="C100" s="95" t="s">
        <v>15</v>
      </c>
      <c r="D100" s="17" t="s">
        <v>16</v>
      </c>
      <c r="E100" s="7">
        <v>97.7</v>
      </c>
      <c r="F100" s="7">
        <v>96</v>
      </c>
      <c r="G100" s="7">
        <v>97.7</v>
      </c>
      <c r="H100" s="16">
        <f>G100/F100*100-100</f>
        <v>1.7708333333333428</v>
      </c>
      <c r="I100" s="128"/>
    </row>
    <row r="101" spans="1:9" ht="38.25" customHeight="1" x14ac:dyDescent="0.2">
      <c r="A101" s="88" t="s">
        <v>605</v>
      </c>
      <c r="B101" s="270" t="s">
        <v>604</v>
      </c>
      <c r="C101" s="270"/>
      <c r="D101" s="270"/>
      <c r="E101" s="302"/>
      <c r="F101" s="302"/>
      <c r="G101" s="302"/>
      <c r="H101" s="302"/>
      <c r="I101" s="270"/>
    </row>
    <row r="102" spans="1:9" ht="31.5" customHeight="1" x14ac:dyDescent="0.2">
      <c r="A102" s="95">
        <v>1</v>
      </c>
      <c r="B102" s="113" t="s">
        <v>701</v>
      </c>
      <c r="C102" s="95" t="s">
        <v>15</v>
      </c>
      <c r="D102" s="166" t="s">
        <v>16</v>
      </c>
      <c r="E102" s="7">
        <v>100</v>
      </c>
      <c r="F102" s="7">
        <v>100</v>
      </c>
      <c r="G102" s="7">
        <v>100</v>
      </c>
      <c r="H102" s="16">
        <f>G102/F102*100-100</f>
        <v>0</v>
      </c>
      <c r="I102" s="129"/>
    </row>
    <row r="103" spans="1:9" ht="113.25" customHeight="1" x14ac:dyDescent="0.2">
      <c r="A103" s="95">
        <v>2</v>
      </c>
      <c r="B103" s="113" t="s">
        <v>635</v>
      </c>
      <c r="C103" s="95" t="s">
        <v>15</v>
      </c>
      <c r="D103" s="166" t="s">
        <v>16</v>
      </c>
      <c r="E103" s="7">
        <v>100</v>
      </c>
      <c r="F103" s="7">
        <v>100</v>
      </c>
      <c r="G103" s="7">
        <v>0</v>
      </c>
      <c r="H103" s="16">
        <f>G103/F103*100-100</f>
        <v>-100</v>
      </c>
      <c r="I103" s="129" t="s">
        <v>1163</v>
      </c>
    </row>
    <row r="104" spans="1:9" ht="36" customHeight="1" x14ac:dyDescent="0.2">
      <c r="A104" s="88" t="s">
        <v>606</v>
      </c>
      <c r="B104" s="302" t="s">
        <v>607</v>
      </c>
      <c r="C104" s="302"/>
      <c r="D104" s="302"/>
      <c r="E104" s="302"/>
      <c r="F104" s="302"/>
      <c r="G104" s="302"/>
      <c r="H104" s="302"/>
      <c r="I104" s="270"/>
    </row>
    <row r="105" spans="1:9" ht="63" customHeight="1" x14ac:dyDescent="0.2">
      <c r="A105" s="95">
        <v>1</v>
      </c>
      <c r="B105" s="113" t="s">
        <v>611</v>
      </c>
      <c r="C105" s="95" t="s">
        <v>15</v>
      </c>
      <c r="D105" s="166" t="s">
        <v>16</v>
      </c>
      <c r="E105" s="7">
        <v>91.2</v>
      </c>
      <c r="F105" s="7">
        <v>91</v>
      </c>
      <c r="G105" s="7">
        <v>91.2</v>
      </c>
      <c r="H105" s="16">
        <f>G105/F105*100-100</f>
        <v>0.219780219780219</v>
      </c>
      <c r="I105" s="127"/>
    </row>
    <row r="106" spans="1:9" ht="21.75" customHeight="1" x14ac:dyDescent="0.2">
      <c r="A106" s="88" t="s">
        <v>608</v>
      </c>
      <c r="B106" s="270" t="s">
        <v>610</v>
      </c>
      <c r="C106" s="270"/>
      <c r="D106" s="270"/>
      <c r="E106" s="270"/>
      <c r="F106" s="270"/>
      <c r="G106" s="270"/>
      <c r="H106" s="270"/>
      <c r="I106" s="270"/>
    </row>
    <row r="107" spans="1:9" ht="73.5" customHeight="1" x14ac:dyDescent="0.2">
      <c r="A107" s="95">
        <v>1</v>
      </c>
      <c r="B107" s="113" t="s">
        <v>753</v>
      </c>
      <c r="C107" s="95" t="s">
        <v>15</v>
      </c>
      <c r="D107" s="166" t="s">
        <v>16</v>
      </c>
      <c r="E107" s="7">
        <v>80.2</v>
      </c>
      <c r="F107" s="7">
        <v>80</v>
      </c>
      <c r="G107" s="7">
        <v>80.2</v>
      </c>
      <c r="H107" s="16">
        <f>G107/F107*100-100</f>
        <v>0.25</v>
      </c>
      <c r="I107" s="183"/>
    </row>
    <row r="108" spans="1:9" ht="15.75" customHeight="1" x14ac:dyDescent="0.2">
      <c r="A108" s="88" t="s">
        <v>609</v>
      </c>
      <c r="B108" s="270" t="s">
        <v>1021</v>
      </c>
      <c r="C108" s="270"/>
      <c r="D108" s="270"/>
      <c r="E108" s="270"/>
      <c r="F108" s="270"/>
      <c r="G108" s="270"/>
      <c r="H108" s="270"/>
      <c r="I108" s="270"/>
    </row>
    <row r="109" spans="1:9" ht="63.75" customHeight="1" x14ac:dyDescent="0.2">
      <c r="A109" s="95">
        <v>1</v>
      </c>
      <c r="B109" s="113" t="s">
        <v>612</v>
      </c>
      <c r="C109" s="95" t="s">
        <v>15</v>
      </c>
      <c r="D109" s="166" t="s">
        <v>16</v>
      </c>
      <c r="E109" s="7">
        <v>100</v>
      </c>
      <c r="F109" s="7">
        <v>100</v>
      </c>
      <c r="G109" s="7">
        <v>100</v>
      </c>
      <c r="H109" s="7">
        <f>G109/F109*100-100</f>
        <v>0</v>
      </c>
      <c r="I109" s="184"/>
    </row>
    <row r="110" spans="1:9" ht="15.75" customHeight="1" x14ac:dyDescent="0.2">
      <c r="A110" s="88" t="s">
        <v>614</v>
      </c>
      <c r="B110" s="270" t="s">
        <v>1022</v>
      </c>
      <c r="C110" s="270"/>
      <c r="D110" s="270"/>
      <c r="E110" s="270"/>
      <c r="F110" s="270"/>
      <c r="G110" s="270"/>
      <c r="H110" s="270"/>
      <c r="I110" s="270"/>
    </row>
    <row r="111" spans="1:9" ht="36.75" customHeight="1" x14ac:dyDescent="0.2">
      <c r="A111" s="95">
        <v>1</v>
      </c>
      <c r="B111" s="113" t="s">
        <v>613</v>
      </c>
      <c r="C111" s="95" t="s">
        <v>15</v>
      </c>
      <c r="D111" s="166" t="s">
        <v>16</v>
      </c>
      <c r="E111" s="7">
        <v>100</v>
      </c>
      <c r="F111" s="7">
        <v>100</v>
      </c>
      <c r="G111" s="7">
        <v>100</v>
      </c>
      <c r="H111" s="7">
        <f t="shared" ref="H111:H112" si="2">G111/F111*100-100</f>
        <v>0</v>
      </c>
      <c r="I111" s="185"/>
    </row>
    <row r="112" spans="1:9" ht="38.25" customHeight="1" x14ac:dyDescent="0.2">
      <c r="A112" s="95">
        <v>2</v>
      </c>
      <c r="B112" s="113" t="s">
        <v>1023</v>
      </c>
      <c r="C112" s="95" t="s">
        <v>15</v>
      </c>
      <c r="D112" s="166" t="s">
        <v>16</v>
      </c>
      <c r="E112" s="7">
        <v>96.8</v>
      </c>
      <c r="F112" s="7">
        <v>100</v>
      </c>
      <c r="G112" s="7">
        <v>100</v>
      </c>
      <c r="H112" s="7">
        <f t="shared" si="2"/>
        <v>0</v>
      </c>
      <c r="I112" s="185"/>
    </row>
    <row r="113" spans="1:70" ht="51.75" customHeight="1" x14ac:dyDescent="0.2">
      <c r="A113" s="95">
        <v>3</v>
      </c>
      <c r="B113" s="113" t="s">
        <v>702</v>
      </c>
      <c r="C113" s="95" t="s">
        <v>15</v>
      </c>
      <c r="D113" s="166" t="s">
        <v>16</v>
      </c>
      <c r="E113" s="7">
        <v>89.7</v>
      </c>
      <c r="F113" s="7">
        <v>89</v>
      </c>
      <c r="G113" s="7">
        <v>46</v>
      </c>
      <c r="H113" s="7">
        <f>G113/F113*100-100</f>
        <v>-48.31460674157303</v>
      </c>
      <c r="I113" s="184"/>
    </row>
    <row r="114" spans="1:70" ht="20.25" customHeight="1" x14ac:dyDescent="0.2">
      <c r="A114" s="88" t="s">
        <v>1108</v>
      </c>
      <c r="B114" s="302" t="s">
        <v>615</v>
      </c>
      <c r="C114" s="302"/>
      <c r="D114" s="302"/>
      <c r="E114" s="302"/>
      <c r="F114" s="302"/>
      <c r="G114" s="302"/>
      <c r="H114" s="302"/>
      <c r="I114" s="302"/>
    </row>
    <row r="115" spans="1:70" ht="40.5" customHeight="1" x14ac:dyDescent="0.2">
      <c r="A115" s="95">
        <v>1</v>
      </c>
      <c r="B115" s="113" t="s">
        <v>703</v>
      </c>
      <c r="C115" s="95" t="s">
        <v>15</v>
      </c>
      <c r="D115" s="166" t="s">
        <v>16</v>
      </c>
      <c r="E115" s="7">
        <v>100</v>
      </c>
      <c r="F115" s="7">
        <v>100</v>
      </c>
      <c r="G115" s="7">
        <v>32.799999999999997</v>
      </c>
      <c r="H115" s="16">
        <f>G115/F115*100-100</f>
        <v>-67.2</v>
      </c>
      <c r="I115" s="127"/>
    </row>
    <row r="116" spans="1:70" ht="21" customHeight="1" x14ac:dyDescent="0.2">
      <c r="A116" s="88" t="s">
        <v>846</v>
      </c>
      <c r="B116" s="270" t="s">
        <v>616</v>
      </c>
      <c r="C116" s="270"/>
      <c r="D116" s="270"/>
      <c r="E116" s="270"/>
      <c r="F116" s="270"/>
      <c r="G116" s="270"/>
      <c r="H116" s="270"/>
      <c r="I116" s="270"/>
    </row>
    <row r="117" spans="1:70" ht="54" customHeight="1" x14ac:dyDescent="0.2">
      <c r="A117" s="95">
        <v>1</v>
      </c>
      <c r="B117" s="113" t="s">
        <v>617</v>
      </c>
      <c r="C117" s="95" t="s">
        <v>15</v>
      </c>
      <c r="D117" s="166" t="s">
        <v>16</v>
      </c>
      <c r="E117" s="7">
        <v>100</v>
      </c>
      <c r="F117" s="7">
        <v>100</v>
      </c>
      <c r="G117" s="7">
        <v>100</v>
      </c>
      <c r="H117" s="16">
        <f>G117/F117*100-100</f>
        <v>0</v>
      </c>
      <c r="I117" s="127"/>
    </row>
    <row r="118" spans="1:70" s="9" customFormat="1" ht="21.75" customHeight="1" x14ac:dyDescent="0.2">
      <c r="A118" s="156" t="s">
        <v>84</v>
      </c>
      <c r="B118" s="314" t="s">
        <v>85</v>
      </c>
      <c r="C118" s="314"/>
      <c r="D118" s="314"/>
      <c r="E118" s="314"/>
      <c r="F118" s="314"/>
      <c r="G118" s="314"/>
      <c r="H118" s="314"/>
      <c r="I118" s="314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1:70" ht="65.25" customHeight="1" x14ac:dyDescent="0.2">
      <c r="A119" s="95">
        <v>1</v>
      </c>
      <c r="B119" s="113" t="s">
        <v>618</v>
      </c>
      <c r="C119" s="95" t="s">
        <v>15</v>
      </c>
      <c r="D119" s="166" t="s">
        <v>16</v>
      </c>
      <c r="E119" s="7">
        <v>72.599999999999994</v>
      </c>
      <c r="F119" s="7">
        <v>78</v>
      </c>
      <c r="G119" s="7">
        <v>72</v>
      </c>
      <c r="H119" s="16">
        <f>G119/F119*100-100</f>
        <v>-7.6923076923076934</v>
      </c>
      <c r="I119" s="186"/>
    </row>
    <row r="120" spans="1:70" ht="69" customHeight="1" x14ac:dyDescent="0.2">
      <c r="A120" s="95">
        <v>2</v>
      </c>
      <c r="B120" s="113" t="s">
        <v>619</v>
      </c>
      <c r="C120" s="95" t="s">
        <v>15</v>
      </c>
      <c r="D120" s="166" t="s">
        <v>16</v>
      </c>
      <c r="E120" s="7">
        <v>62.5</v>
      </c>
      <c r="F120" s="7">
        <v>62</v>
      </c>
      <c r="G120" s="7">
        <v>36.799999999999997</v>
      </c>
      <c r="H120" s="16">
        <f>G120/F120*100-100</f>
        <v>-40.645161290322584</v>
      </c>
      <c r="I120" s="186"/>
    </row>
    <row r="121" spans="1:70" ht="66.75" customHeight="1" x14ac:dyDescent="0.2">
      <c r="A121" s="95">
        <v>3</v>
      </c>
      <c r="B121" s="113" t="s">
        <v>620</v>
      </c>
      <c r="C121" s="95" t="s">
        <v>15</v>
      </c>
      <c r="D121" s="166" t="s">
        <v>16</v>
      </c>
      <c r="E121" s="7">
        <v>100</v>
      </c>
      <c r="F121" s="7">
        <v>75</v>
      </c>
      <c r="G121" s="7">
        <v>98.5</v>
      </c>
      <c r="H121" s="16">
        <f>G121/F121*100-100</f>
        <v>31.333333333333314</v>
      </c>
      <c r="I121" s="128"/>
    </row>
    <row r="122" spans="1:70" ht="39.75" customHeight="1" x14ac:dyDescent="0.2">
      <c r="A122" s="95">
        <v>4</v>
      </c>
      <c r="B122" s="113" t="s">
        <v>704</v>
      </c>
      <c r="C122" s="95" t="s">
        <v>15</v>
      </c>
      <c r="D122" s="166" t="s">
        <v>46</v>
      </c>
      <c r="E122" s="166">
        <v>1858</v>
      </c>
      <c r="F122" s="166">
        <v>1865</v>
      </c>
      <c r="G122" s="166">
        <v>1858</v>
      </c>
      <c r="H122" s="16">
        <f>G122/F122*100-100</f>
        <v>-0.37533512064342744</v>
      </c>
      <c r="I122" s="128"/>
    </row>
    <row r="123" spans="1:70" ht="51.75" customHeight="1" x14ac:dyDescent="0.2">
      <c r="A123" s="95">
        <v>5</v>
      </c>
      <c r="B123" s="113" t="s">
        <v>1098</v>
      </c>
      <c r="C123" s="95" t="s">
        <v>15</v>
      </c>
      <c r="D123" s="166" t="s">
        <v>16</v>
      </c>
      <c r="E123" s="166">
        <v>24.1</v>
      </c>
      <c r="F123" s="166">
        <v>33</v>
      </c>
      <c r="G123" s="166">
        <v>25.1</v>
      </c>
      <c r="H123" s="16">
        <f>G123/F123*100-100</f>
        <v>-23.939393939393938</v>
      </c>
      <c r="I123" s="128"/>
    </row>
    <row r="124" spans="1:70" ht="37.5" customHeight="1" x14ac:dyDescent="0.2">
      <c r="A124" s="88" t="s">
        <v>621</v>
      </c>
      <c r="B124" s="270" t="s">
        <v>622</v>
      </c>
      <c r="C124" s="270"/>
      <c r="D124" s="270"/>
      <c r="E124" s="313"/>
      <c r="F124" s="313"/>
      <c r="G124" s="313"/>
      <c r="H124" s="313"/>
      <c r="I124" s="270"/>
    </row>
    <row r="125" spans="1:70" ht="31.5" x14ac:dyDescent="0.2">
      <c r="A125" s="95">
        <v>1</v>
      </c>
      <c r="B125" s="113" t="s">
        <v>754</v>
      </c>
      <c r="C125" s="95" t="s">
        <v>15</v>
      </c>
      <c r="D125" s="166" t="s">
        <v>16</v>
      </c>
      <c r="E125" s="7">
        <v>80</v>
      </c>
      <c r="F125" s="7">
        <v>80</v>
      </c>
      <c r="G125" s="7">
        <v>80</v>
      </c>
      <c r="H125" s="16">
        <f>G125/F125*100-100</f>
        <v>0</v>
      </c>
      <c r="I125" s="128"/>
    </row>
    <row r="126" spans="1:70" ht="75" x14ac:dyDescent="0.2">
      <c r="A126" s="95">
        <v>2</v>
      </c>
      <c r="B126" s="113" t="s">
        <v>635</v>
      </c>
      <c r="C126" s="95" t="s">
        <v>15</v>
      </c>
      <c r="D126" s="166" t="s">
        <v>16</v>
      </c>
      <c r="E126" s="7">
        <v>100</v>
      </c>
      <c r="F126" s="7">
        <v>100</v>
      </c>
      <c r="G126" s="7">
        <v>0</v>
      </c>
      <c r="H126" s="16">
        <f>G126/F126*100-100</f>
        <v>-100</v>
      </c>
      <c r="I126" s="129" t="s">
        <v>1163</v>
      </c>
    </row>
    <row r="127" spans="1:70" ht="18.75" customHeight="1" x14ac:dyDescent="0.2">
      <c r="A127" s="88" t="s">
        <v>623</v>
      </c>
      <c r="B127" s="270" t="s">
        <v>88</v>
      </c>
      <c r="C127" s="270"/>
      <c r="D127" s="270"/>
      <c r="E127" s="313"/>
      <c r="F127" s="313"/>
      <c r="G127" s="313"/>
      <c r="H127" s="313"/>
      <c r="I127" s="270"/>
    </row>
    <row r="128" spans="1:70" ht="56.25" customHeight="1" x14ac:dyDescent="0.2">
      <c r="A128" s="95">
        <v>1</v>
      </c>
      <c r="B128" s="113" t="s">
        <v>755</v>
      </c>
      <c r="C128" s="95" t="s">
        <v>15</v>
      </c>
      <c r="D128" s="166" t="s">
        <v>16</v>
      </c>
      <c r="E128" s="7">
        <v>13.2</v>
      </c>
      <c r="F128" s="7">
        <v>13</v>
      </c>
      <c r="G128" s="7">
        <v>6.2</v>
      </c>
      <c r="H128" s="16">
        <f>G128/F128*100-100</f>
        <v>-52.307692307692307</v>
      </c>
      <c r="I128" s="128"/>
    </row>
    <row r="129" spans="1:70" ht="15.75" customHeight="1" x14ac:dyDescent="0.2">
      <c r="A129" s="88" t="s">
        <v>624</v>
      </c>
      <c r="B129" s="270" t="s">
        <v>626</v>
      </c>
      <c r="C129" s="270"/>
      <c r="D129" s="270"/>
      <c r="E129" s="302"/>
      <c r="F129" s="302"/>
      <c r="G129" s="302"/>
      <c r="H129" s="302"/>
      <c r="I129" s="270"/>
    </row>
    <row r="130" spans="1:70" ht="47.25" x14ac:dyDescent="0.2">
      <c r="A130" s="95">
        <v>1</v>
      </c>
      <c r="B130" s="113" t="s">
        <v>756</v>
      </c>
      <c r="C130" s="95" t="s">
        <v>15</v>
      </c>
      <c r="D130" s="166" t="s">
        <v>16</v>
      </c>
      <c r="E130" s="7">
        <v>12.4</v>
      </c>
      <c r="F130" s="7">
        <v>10.4</v>
      </c>
      <c r="G130" s="7">
        <v>12.5</v>
      </c>
      <c r="H130" s="16">
        <f>G130/F130*100-100</f>
        <v>20.192307692307693</v>
      </c>
      <c r="I130" s="128"/>
    </row>
    <row r="131" spans="1:70" ht="65.25" customHeight="1" x14ac:dyDescent="0.2">
      <c r="A131" s="95">
        <v>2</v>
      </c>
      <c r="B131" s="113" t="s">
        <v>757</v>
      </c>
      <c r="C131" s="95" t="s">
        <v>15</v>
      </c>
      <c r="D131" s="166" t="s">
        <v>16</v>
      </c>
      <c r="E131" s="7">
        <v>20.6</v>
      </c>
      <c r="F131" s="7">
        <v>9</v>
      </c>
      <c r="G131" s="7">
        <v>18.3</v>
      </c>
      <c r="H131" s="16">
        <f>G131/F131*100-100</f>
        <v>103.33333333333331</v>
      </c>
      <c r="I131" s="128"/>
    </row>
    <row r="132" spans="1:70" ht="36" customHeight="1" x14ac:dyDescent="0.2">
      <c r="A132" s="88" t="s">
        <v>625</v>
      </c>
      <c r="B132" s="270" t="s">
        <v>607</v>
      </c>
      <c r="C132" s="270"/>
      <c r="D132" s="270"/>
      <c r="E132" s="302"/>
      <c r="F132" s="302"/>
      <c r="G132" s="302"/>
      <c r="H132" s="302"/>
      <c r="I132" s="270"/>
    </row>
    <row r="133" spans="1:70" ht="57" customHeight="1" x14ac:dyDescent="0.2">
      <c r="A133" s="95">
        <v>1</v>
      </c>
      <c r="B133" s="113" t="s">
        <v>627</v>
      </c>
      <c r="C133" s="95" t="s">
        <v>15</v>
      </c>
      <c r="D133" s="166" t="s">
        <v>16</v>
      </c>
      <c r="E133" s="7">
        <v>100</v>
      </c>
      <c r="F133" s="7">
        <v>100</v>
      </c>
      <c r="G133" s="7">
        <v>100</v>
      </c>
      <c r="H133" s="16">
        <f>G133/F133*100-100</f>
        <v>0</v>
      </c>
      <c r="I133" s="129"/>
    </row>
    <row r="134" spans="1:70" ht="30" x14ac:dyDescent="0.2">
      <c r="A134" s="95">
        <v>2</v>
      </c>
      <c r="B134" s="113" t="s">
        <v>715</v>
      </c>
      <c r="C134" s="95" t="s">
        <v>15</v>
      </c>
      <c r="D134" s="166" t="s">
        <v>20</v>
      </c>
      <c r="E134" s="81"/>
      <c r="F134" s="81">
        <v>1</v>
      </c>
      <c r="G134" s="81">
        <v>0</v>
      </c>
      <c r="H134" s="16">
        <f>G134/F134*100-100</f>
        <v>-100</v>
      </c>
      <c r="I134" s="130" t="s">
        <v>1166</v>
      </c>
    </row>
    <row r="135" spans="1:70" ht="15" customHeight="1" x14ac:dyDescent="0.2">
      <c r="A135" s="88" t="s">
        <v>1030</v>
      </c>
      <c r="B135" s="303" t="s">
        <v>1096</v>
      </c>
      <c r="C135" s="303"/>
      <c r="D135" s="303"/>
      <c r="E135" s="305"/>
      <c r="F135" s="305"/>
      <c r="G135" s="305"/>
      <c r="H135" s="305"/>
      <c r="I135" s="303"/>
    </row>
    <row r="136" spans="1:70" ht="47.25" x14ac:dyDescent="0.2">
      <c r="A136" s="95">
        <v>1</v>
      </c>
      <c r="B136" s="113" t="s">
        <v>1099</v>
      </c>
      <c r="C136" s="95" t="s">
        <v>15</v>
      </c>
      <c r="D136" s="166" t="s">
        <v>46</v>
      </c>
      <c r="E136" s="7">
        <v>3622</v>
      </c>
      <c r="F136" s="7">
        <v>5025</v>
      </c>
      <c r="G136" s="7">
        <v>3801</v>
      </c>
      <c r="H136" s="16">
        <f>G136/F136*100-100</f>
        <v>-24.358208955223887</v>
      </c>
      <c r="I136" s="131" t="s">
        <v>1167</v>
      </c>
    </row>
    <row r="137" spans="1:70" s="9" customFormat="1" ht="19.5" customHeight="1" x14ac:dyDescent="0.2">
      <c r="A137" s="114" t="s">
        <v>86</v>
      </c>
      <c r="B137" s="269" t="s">
        <v>87</v>
      </c>
      <c r="C137" s="269"/>
      <c r="D137" s="269"/>
      <c r="E137" s="314"/>
      <c r="F137" s="314"/>
      <c r="G137" s="314"/>
      <c r="H137" s="314"/>
      <c r="I137" s="269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</row>
    <row r="138" spans="1:70" ht="59.25" customHeight="1" x14ac:dyDescent="0.2">
      <c r="A138" s="95">
        <v>1</v>
      </c>
      <c r="B138" s="113" t="s">
        <v>628</v>
      </c>
      <c r="C138" s="95" t="s">
        <v>15</v>
      </c>
      <c r="D138" s="166" t="s">
        <v>16</v>
      </c>
      <c r="E138" s="7">
        <v>92.6</v>
      </c>
      <c r="F138" s="7">
        <v>85</v>
      </c>
      <c r="G138" s="7">
        <v>100</v>
      </c>
      <c r="H138" s="16">
        <f>G138/F138*100-100</f>
        <v>17.64705882352942</v>
      </c>
      <c r="I138" s="186"/>
    </row>
    <row r="139" spans="1:70" ht="63" x14ac:dyDescent="0.2">
      <c r="A139" s="95">
        <v>2</v>
      </c>
      <c r="B139" s="113" t="s">
        <v>705</v>
      </c>
      <c r="C139" s="95" t="s">
        <v>15</v>
      </c>
      <c r="D139" s="166" t="s">
        <v>37</v>
      </c>
      <c r="E139" s="166">
        <v>25</v>
      </c>
      <c r="F139" s="166">
        <v>22</v>
      </c>
      <c r="G139" s="166">
        <v>12</v>
      </c>
      <c r="H139" s="16">
        <f>G139/F139*100-100</f>
        <v>-45.45454545454546</v>
      </c>
      <c r="I139" s="186"/>
    </row>
    <row r="140" spans="1:70" ht="38.25" customHeight="1" x14ac:dyDescent="0.2">
      <c r="A140" s="88" t="s">
        <v>630</v>
      </c>
      <c r="B140" s="303" t="s">
        <v>629</v>
      </c>
      <c r="C140" s="303"/>
      <c r="D140" s="303"/>
      <c r="E140" s="304"/>
      <c r="F140" s="304"/>
      <c r="G140" s="304"/>
      <c r="H140" s="304"/>
      <c r="I140" s="303"/>
    </row>
    <row r="141" spans="1:70" ht="47.25" x14ac:dyDescent="0.2">
      <c r="A141" s="95">
        <v>1</v>
      </c>
      <c r="B141" s="113" t="s">
        <v>706</v>
      </c>
      <c r="C141" s="95" t="s">
        <v>15</v>
      </c>
      <c r="D141" s="17" t="s">
        <v>46</v>
      </c>
      <c r="E141" s="166">
        <v>1400</v>
      </c>
      <c r="F141" s="166">
        <v>1400</v>
      </c>
      <c r="G141" s="166">
        <v>682</v>
      </c>
      <c r="H141" s="16">
        <f>G141/F141*100-100</f>
        <v>-51.285714285714285</v>
      </c>
      <c r="I141" s="187"/>
    </row>
    <row r="142" spans="1:70" ht="75" x14ac:dyDescent="0.2">
      <c r="A142" s="95">
        <v>2</v>
      </c>
      <c r="B142" s="113" t="s">
        <v>707</v>
      </c>
      <c r="C142" s="95" t="s">
        <v>15</v>
      </c>
      <c r="D142" s="17" t="s">
        <v>16</v>
      </c>
      <c r="E142" s="7">
        <v>100</v>
      </c>
      <c r="F142" s="7">
        <v>100</v>
      </c>
      <c r="G142" s="7">
        <v>0</v>
      </c>
      <c r="H142" s="16">
        <f>G142/F142*100-100</f>
        <v>-100</v>
      </c>
      <c r="I142" s="132" t="s">
        <v>1163</v>
      </c>
    </row>
    <row r="143" spans="1:70" ht="15" customHeight="1" x14ac:dyDescent="0.2">
      <c r="A143" s="88" t="s">
        <v>631</v>
      </c>
      <c r="B143" s="303" t="s">
        <v>88</v>
      </c>
      <c r="C143" s="303"/>
      <c r="D143" s="303"/>
      <c r="E143" s="305"/>
      <c r="F143" s="305"/>
      <c r="G143" s="305"/>
      <c r="H143" s="305"/>
      <c r="I143" s="303"/>
    </row>
    <row r="144" spans="1:70" ht="47.25" x14ac:dyDescent="0.2">
      <c r="A144" s="95">
        <v>1</v>
      </c>
      <c r="B144" s="113" t="s">
        <v>708</v>
      </c>
      <c r="C144" s="95" t="s">
        <v>15</v>
      </c>
      <c r="D144" s="166" t="s">
        <v>16</v>
      </c>
      <c r="E144" s="7">
        <v>100</v>
      </c>
      <c r="F144" s="7">
        <v>100</v>
      </c>
      <c r="G144" s="7">
        <v>50</v>
      </c>
      <c r="H144" s="16">
        <f>G144/F144*100-100</f>
        <v>-50</v>
      </c>
      <c r="I144" s="183"/>
    </row>
    <row r="145" spans="1:70" s="9" customFormat="1" ht="20.25" customHeight="1" x14ac:dyDescent="0.2">
      <c r="A145" s="114" t="s">
        <v>89</v>
      </c>
      <c r="B145" s="269" t="s">
        <v>90</v>
      </c>
      <c r="C145" s="269"/>
      <c r="D145" s="269"/>
      <c r="E145" s="314"/>
      <c r="F145" s="314"/>
      <c r="G145" s="314"/>
      <c r="H145" s="314"/>
      <c r="I145" s="269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</row>
    <row r="146" spans="1:70" ht="33" customHeight="1" x14ac:dyDescent="0.2">
      <c r="A146" s="95">
        <v>1</v>
      </c>
      <c r="B146" s="113" t="s">
        <v>632</v>
      </c>
      <c r="C146" s="95" t="s">
        <v>15</v>
      </c>
      <c r="D146" s="166" t="s">
        <v>37</v>
      </c>
      <c r="E146" s="166">
        <v>67</v>
      </c>
      <c r="F146" s="166">
        <v>65</v>
      </c>
      <c r="G146" s="166">
        <v>33</v>
      </c>
      <c r="H146" s="16">
        <f>G146/F146*100-100</f>
        <v>-49.230769230769234</v>
      </c>
      <c r="I146" s="128"/>
    </row>
    <row r="147" spans="1:70" ht="31.5" x14ac:dyDescent="0.2">
      <c r="A147" s="95">
        <v>2</v>
      </c>
      <c r="B147" s="113" t="s">
        <v>589</v>
      </c>
      <c r="C147" s="95" t="s">
        <v>15</v>
      </c>
      <c r="D147" s="166" t="s">
        <v>16</v>
      </c>
      <c r="E147" s="7">
        <v>95.3</v>
      </c>
      <c r="F147" s="7">
        <v>95</v>
      </c>
      <c r="G147" s="7">
        <v>39.799999999999997</v>
      </c>
      <c r="H147" s="16">
        <f>G147/F147*100-100</f>
        <v>-58.10526315789474</v>
      </c>
      <c r="I147" s="128"/>
    </row>
    <row r="148" spans="1:70" ht="34.5" customHeight="1" x14ac:dyDescent="0.2">
      <c r="A148" s="95">
        <v>3</v>
      </c>
      <c r="B148" s="113" t="s">
        <v>633</v>
      </c>
      <c r="C148" s="95" t="s">
        <v>15</v>
      </c>
      <c r="D148" s="166" t="s">
        <v>16</v>
      </c>
      <c r="E148" s="7">
        <v>42.2</v>
      </c>
      <c r="F148" s="7">
        <v>40</v>
      </c>
      <c r="G148" s="7">
        <v>26.6</v>
      </c>
      <c r="H148" s="16">
        <f>G148/F148*100-100</f>
        <v>-33.5</v>
      </c>
      <c r="I148" s="128"/>
    </row>
    <row r="149" spans="1:70" ht="32.25" customHeight="1" x14ac:dyDescent="0.2">
      <c r="A149" s="88" t="s">
        <v>636</v>
      </c>
      <c r="B149" s="270" t="s">
        <v>634</v>
      </c>
      <c r="C149" s="270"/>
      <c r="D149" s="270"/>
      <c r="E149" s="302"/>
      <c r="F149" s="302"/>
      <c r="G149" s="302"/>
      <c r="H149" s="302"/>
      <c r="I149" s="270"/>
    </row>
    <row r="150" spans="1:70" ht="47.25" x14ac:dyDescent="0.2">
      <c r="A150" s="95">
        <v>1</v>
      </c>
      <c r="B150" s="113" t="s">
        <v>984</v>
      </c>
      <c r="C150" s="95" t="s">
        <v>15</v>
      </c>
      <c r="D150" s="166" t="s">
        <v>46</v>
      </c>
      <c r="E150" s="166">
        <v>1730</v>
      </c>
      <c r="F150" s="166">
        <v>1721</v>
      </c>
      <c r="G150" s="166">
        <v>1730</v>
      </c>
      <c r="H150" s="16">
        <f>G150/F150*100-100</f>
        <v>0.52295177222545419</v>
      </c>
      <c r="I150" s="128"/>
    </row>
    <row r="151" spans="1:70" ht="75" x14ac:dyDescent="0.2">
      <c r="A151" s="95">
        <v>2</v>
      </c>
      <c r="B151" s="113" t="s">
        <v>635</v>
      </c>
      <c r="C151" s="95" t="s">
        <v>15</v>
      </c>
      <c r="D151" s="166" t="s">
        <v>16</v>
      </c>
      <c r="E151" s="7">
        <v>100</v>
      </c>
      <c r="F151" s="7">
        <v>100</v>
      </c>
      <c r="G151" s="7">
        <v>0</v>
      </c>
      <c r="H151" s="16">
        <f>G151/F151*100-100</f>
        <v>-100</v>
      </c>
      <c r="I151" s="132" t="s">
        <v>1163</v>
      </c>
    </row>
    <row r="152" spans="1:70" ht="18" customHeight="1" x14ac:dyDescent="0.2">
      <c r="A152" s="88" t="s">
        <v>637</v>
      </c>
      <c r="B152" s="270" t="s">
        <v>91</v>
      </c>
      <c r="C152" s="270"/>
      <c r="D152" s="270"/>
      <c r="E152" s="302"/>
      <c r="F152" s="302"/>
      <c r="G152" s="302"/>
      <c r="H152" s="302"/>
      <c r="I152" s="270"/>
    </row>
    <row r="153" spans="1:70" ht="69" customHeight="1" x14ac:dyDescent="0.2">
      <c r="A153" s="95">
        <v>1</v>
      </c>
      <c r="B153" s="113" t="s">
        <v>985</v>
      </c>
      <c r="C153" s="95" t="s">
        <v>15</v>
      </c>
      <c r="D153" s="166" t="s">
        <v>16</v>
      </c>
      <c r="E153" s="7">
        <v>45.5</v>
      </c>
      <c r="F153" s="7">
        <v>27</v>
      </c>
      <c r="G153" s="7">
        <v>10.3</v>
      </c>
      <c r="H153" s="16">
        <f>G153/F153*100-100</f>
        <v>-61.851851851851848</v>
      </c>
      <c r="I153" s="128"/>
    </row>
    <row r="154" spans="1:70" ht="15" customHeight="1" x14ac:dyDescent="0.2">
      <c r="A154" s="88" t="s">
        <v>639</v>
      </c>
      <c r="B154" s="270" t="s">
        <v>88</v>
      </c>
      <c r="C154" s="270"/>
      <c r="D154" s="270"/>
      <c r="E154" s="302"/>
      <c r="F154" s="302"/>
      <c r="G154" s="302"/>
      <c r="H154" s="302"/>
      <c r="I154" s="270"/>
    </row>
    <row r="155" spans="1:70" ht="59.25" customHeight="1" x14ac:dyDescent="0.2">
      <c r="A155" s="95">
        <v>1</v>
      </c>
      <c r="B155" s="113" t="s">
        <v>986</v>
      </c>
      <c r="C155" s="95" t="s">
        <v>15</v>
      </c>
      <c r="D155" s="166" t="s">
        <v>16</v>
      </c>
      <c r="E155" s="7">
        <v>100</v>
      </c>
      <c r="F155" s="7">
        <v>100</v>
      </c>
      <c r="G155" s="7">
        <v>50.7</v>
      </c>
      <c r="H155" s="16">
        <f>G155/F155*100-100</f>
        <v>-49.3</v>
      </c>
      <c r="I155" s="128"/>
    </row>
    <row r="156" spans="1:70" s="9" customFormat="1" ht="20.25" customHeight="1" x14ac:dyDescent="0.2">
      <c r="A156" s="156" t="s">
        <v>92</v>
      </c>
      <c r="B156" s="269" t="s">
        <v>833</v>
      </c>
      <c r="C156" s="269"/>
      <c r="D156" s="269"/>
      <c r="E156" s="314"/>
      <c r="F156" s="314"/>
      <c r="G156" s="314"/>
      <c r="H156" s="314"/>
      <c r="I156" s="269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1:70" ht="94.5" x14ac:dyDescent="0.2">
      <c r="A157" s="95">
        <v>1</v>
      </c>
      <c r="B157" s="113" t="s">
        <v>709</v>
      </c>
      <c r="C157" s="95" t="s">
        <v>15</v>
      </c>
      <c r="D157" s="166" t="s">
        <v>16</v>
      </c>
      <c r="E157" s="7">
        <v>84.2</v>
      </c>
      <c r="F157" s="7">
        <v>81</v>
      </c>
      <c r="G157" s="7">
        <v>0</v>
      </c>
      <c r="H157" s="16">
        <f>G157/F157*100-100</f>
        <v>-100</v>
      </c>
      <c r="I157" s="133" t="s">
        <v>1161</v>
      </c>
    </row>
    <row r="158" spans="1:70" ht="58.5" customHeight="1" x14ac:dyDescent="0.2">
      <c r="A158" s="95">
        <v>2</v>
      </c>
      <c r="B158" s="113" t="s">
        <v>641</v>
      </c>
      <c r="C158" s="95" t="s">
        <v>15</v>
      </c>
      <c r="D158" s="166" t="s">
        <v>16</v>
      </c>
      <c r="E158" s="7">
        <v>34.4</v>
      </c>
      <c r="F158" s="7">
        <v>34</v>
      </c>
      <c r="G158" s="7">
        <v>13</v>
      </c>
      <c r="H158" s="16">
        <f>G158/F158*100-100</f>
        <v>-61.764705882352942</v>
      </c>
      <c r="I158" s="128"/>
    </row>
    <row r="159" spans="1:70" ht="18" customHeight="1" x14ac:dyDescent="0.2">
      <c r="A159" s="88" t="s">
        <v>642</v>
      </c>
      <c r="B159" s="270" t="s">
        <v>640</v>
      </c>
      <c r="C159" s="270"/>
      <c r="D159" s="270"/>
      <c r="E159" s="302"/>
      <c r="F159" s="302"/>
      <c r="G159" s="302"/>
      <c r="H159" s="302"/>
      <c r="I159" s="270"/>
    </row>
    <row r="160" spans="1:70" ht="96" customHeight="1" x14ac:dyDescent="0.2">
      <c r="A160" s="95">
        <v>1</v>
      </c>
      <c r="B160" s="113" t="s">
        <v>643</v>
      </c>
      <c r="C160" s="95" t="s">
        <v>19</v>
      </c>
      <c r="D160" s="166" t="s">
        <v>16</v>
      </c>
      <c r="E160" s="7">
        <v>76.400000000000006</v>
      </c>
      <c r="F160" s="7">
        <v>55</v>
      </c>
      <c r="G160" s="7">
        <v>0</v>
      </c>
      <c r="H160" s="16">
        <f>G160/F160*100-100</f>
        <v>-100</v>
      </c>
      <c r="I160" s="133" t="s">
        <v>1161</v>
      </c>
    </row>
    <row r="161" spans="1:70" ht="16.5" customHeight="1" x14ac:dyDescent="0.2">
      <c r="A161" s="88" t="s">
        <v>646</v>
      </c>
      <c r="B161" s="270" t="s">
        <v>644</v>
      </c>
      <c r="C161" s="270"/>
      <c r="D161" s="270"/>
      <c r="E161" s="313"/>
      <c r="F161" s="313"/>
      <c r="G161" s="313"/>
      <c r="H161" s="313"/>
      <c r="I161" s="270"/>
    </row>
    <row r="162" spans="1:70" ht="76.5" customHeight="1" x14ac:dyDescent="0.2">
      <c r="A162" s="95">
        <v>1</v>
      </c>
      <c r="B162" s="113" t="s">
        <v>645</v>
      </c>
      <c r="C162" s="95" t="s">
        <v>15</v>
      </c>
      <c r="D162" s="17" t="s">
        <v>46</v>
      </c>
      <c r="E162" s="166">
        <v>9028</v>
      </c>
      <c r="F162" s="166">
        <v>8650</v>
      </c>
      <c r="G162" s="166">
        <v>0</v>
      </c>
      <c r="H162" s="16">
        <f>G162/F162*100-100</f>
        <v>-100</v>
      </c>
      <c r="I162" s="133" t="s">
        <v>1161</v>
      </c>
    </row>
    <row r="163" spans="1:70" ht="18.75" customHeight="1" x14ac:dyDescent="0.2">
      <c r="A163" s="88" t="s">
        <v>647</v>
      </c>
      <c r="B163" s="270" t="s">
        <v>651</v>
      </c>
      <c r="C163" s="270"/>
      <c r="D163" s="270"/>
      <c r="E163" s="313"/>
      <c r="F163" s="313"/>
      <c r="G163" s="313"/>
      <c r="H163" s="313"/>
      <c r="I163" s="270"/>
    </row>
    <row r="164" spans="1:70" ht="60.75" customHeight="1" x14ac:dyDescent="0.2">
      <c r="A164" s="95">
        <v>1</v>
      </c>
      <c r="B164" s="113" t="s">
        <v>987</v>
      </c>
      <c r="C164" s="95" t="s">
        <v>15</v>
      </c>
      <c r="D164" s="17" t="s">
        <v>46</v>
      </c>
      <c r="E164" s="18">
        <v>712</v>
      </c>
      <c r="F164" s="166">
        <v>712</v>
      </c>
      <c r="G164" s="18">
        <v>0</v>
      </c>
      <c r="H164" s="16">
        <f>G164/F164*100-100</f>
        <v>-100</v>
      </c>
      <c r="I164" s="134" t="s">
        <v>1168</v>
      </c>
    </row>
    <row r="165" spans="1:70" ht="36" customHeight="1" x14ac:dyDescent="0.2">
      <c r="A165" s="88" t="s">
        <v>648</v>
      </c>
      <c r="B165" s="270" t="s">
        <v>649</v>
      </c>
      <c r="C165" s="270"/>
      <c r="D165" s="270"/>
      <c r="E165" s="302"/>
      <c r="F165" s="302"/>
      <c r="G165" s="302"/>
      <c r="H165" s="302"/>
      <c r="I165" s="270"/>
    </row>
    <row r="166" spans="1:70" ht="24.75" customHeight="1" x14ac:dyDescent="0.2">
      <c r="A166" s="95">
        <v>1</v>
      </c>
      <c r="B166" s="113" t="s">
        <v>710</v>
      </c>
      <c r="C166" s="95" t="s">
        <v>15</v>
      </c>
      <c r="D166" s="166" t="s">
        <v>46</v>
      </c>
      <c r="E166" s="166">
        <v>2980</v>
      </c>
      <c r="F166" s="166">
        <v>2980</v>
      </c>
      <c r="G166" s="166">
        <v>1149</v>
      </c>
      <c r="H166" s="16">
        <f>G166/F166*100-100</f>
        <v>-61.442953020134226</v>
      </c>
      <c r="I166" s="128"/>
    </row>
    <row r="167" spans="1:70" ht="96.75" customHeight="1" x14ac:dyDescent="0.2">
      <c r="A167" s="95">
        <v>2</v>
      </c>
      <c r="B167" s="113" t="s">
        <v>983</v>
      </c>
      <c r="C167" s="95" t="s">
        <v>15</v>
      </c>
      <c r="D167" s="166" t="s">
        <v>16</v>
      </c>
      <c r="E167" s="7">
        <v>100</v>
      </c>
      <c r="F167" s="7">
        <v>100</v>
      </c>
      <c r="G167" s="7">
        <v>0</v>
      </c>
      <c r="H167" s="16">
        <f>G167/F167*100-100</f>
        <v>-100</v>
      </c>
      <c r="I167" s="130" t="s">
        <v>1169</v>
      </c>
    </row>
    <row r="168" spans="1:70" ht="33" customHeight="1" x14ac:dyDescent="0.2">
      <c r="A168" s="88" t="s">
        <v>841</v>
      </c>
      <c r="B168" s="270" t="s">
        <v>1133</v>
      </c>
      <c r="C168" s="270"/>
      <c r="D168" s="270"/>
      <c r="E168" s="302"/>
      <c r="F168" s="302"/>
      <c r="G168" s="302"/>
      <c r="H168" s="302"/>
      <c r="I168" s="270"/>
    </row>
    <row r="169" spans="1:70" ht="87.75" customHeight="1" x14ac:dyDescent="0.2">
      <c r="A169" s="95">
        <v>1</v>
      </c>
      <c r="B169" s="104" t="s">
        <v>1100</v>
      </c>
      <c r="C169" s="95" t="s">
        <v>15</v>
      </c>
      <c r="D169" s="166" t="s">
        <v>46</v>
      </c>
      <c r="E169" s="166">
        <v>95.1</v>
      </c>
      <c r="F169" s="166">
        <v>90</v>
      </c>
      <c r="G169" s="166">
        <v>0</v>
      </c>
      <c r="H169" s="16">
        <f>G169/F169*100-100</f>
        <v>-100</v>
      </c>
      <c r="I169" s="130" t="s">
        <v>1170</v>
      </c>
    </row>
    <row r="170" spans="1:70" s="9" customFormat="1" ht="21" customHeight="1" x14ac:dyDescent="0.2">
      <c r="A170" s="114" t="s">
        <v>93</v>
      </c>
      <c r="B170" s="314" t="s">
        <v>968</v>
      </c>
      <c r="C170" s="314"/>
      <c r="D170" s="314"/>
      <c r="E170" s="314"/>
      <c r="F170" s="314"/>
      <c r="G170" s="314"/>
      <c r="H170" s="314"/>
      <c r="I170" s="269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</row>
    <row r="171" spans="1:70" ht="42.75" customHeight="1" x14ac:dyDescent="0.2">
      <c r="A171" s="95">
        <v>1</v>
      </c>
      <c r="B171" s="113" t="s">
        <v>711</v>
      </c>
      <c r="C171" s="95" t="s">
        <v>15</v>
      </c>
      <c r="D171" s="166" t="s">
        <v>16</v>
      </c>
      <c r="E171" s="7">
        <v>100</v>
      </c>
      <c r="F171" s="7">
        <v>100</v>
      </c>
      <c r="G171" s="7">
        <v>100</v>
      </c>
      <c r="H171" s="16">
        <f>G171/F171*100-100</f>
        <v>0</v>
      </c>
      <c r="I171" s="129"/>
    </row>
    <row r="172" spans="1:70" ht="54.75" customHeight="1" x14ac:dyDescent="0.2">
      <c r="A172" s="95">
        <v>2</v>
      </c>
      <c r="B172" s="113" t="s">
        <v>650</v>
      </c>
      <c r="C172" s="95" t="s">
        <v>15</v>
      </c>
      <c r="D172" s="166" t="s">
        <v>16</v>
      </c>
      <c r="E172" s="7">
        <v>125</v>
      </c>
      <c r="F172" s="7">
        <v>90</v>
      </c>
      <c r="G172" s="7">
        <v>88</v>
      </c>
      <c r="H172" s="16">
        <f>G172/F172*100-100</f>
        <v>-2.2222222222222285</v>
      </c>
      <c r="I172" s="128"/>
    </row>
    <row r="173" spans="1:70" ht="70.5" customHeight="1" x14ac:dyDescent="0.2">
      <c r="A173" s="95">
        <v>3</v>
      </c>
      <c r="B173" s="113" t="s">
        <v>712</v>
      </c>
      <c r="C173" s="95" t="s">
        <v>15</v>
      </c>
      <c r="D173" s="166" t="s">
        <v>16</v>
      </c>
      <c r="E173" s="7">
        <v>70</v>
      </c>
      <c r="F173" s="7">
        <v>70</v>
      </c>
      <c r="G173" s="7">
        <v>0</v>
      </c>
      <c r="H173" s="16">
        <f>G173/F173*100-100</f>
        <v>-100</v>
      </c>
      <c r="I173" s="135" t="s">
        <v>1171</v>
      </c>
    </row>
    <row r="174" spans="1:70" ht="83.25" customHeight="1" x14ac:dyDescent="0.2">
      <c r="A174" s="95">
        <v>4</v>
      </c>
      <c r="B174" s="113" t="s">
        <v>847</v>
      </c>
      <c r="C174" s="95" t="s">
        <v>15</v>
      </c>
      <c r="D174" s="166" t="s">
        <v>16</v>
      </c>
      <c r="E174" s="7">
        <v>41.8</v>
      </c>
      <c r="F174" s="7">
        <v>50</v>
      </c>
      <c r="G174" s="7">
        <v>30</v>
      </c>
      <c r="H174" s="16">
        <f>G174/F174*100-100</f>
        <v>-40</v>
      </c>
      <c r="I174" s="186"/>
    </row>
    <row r="175" spans="1:70" ht="90.75" customHeight="1" x14ac:dyDescent="0.2">
      <c r="A175" s="95">
        <v>5</v>
      </c>
      <c r="B175" s="113" t="s">
        <v>848</v>
      </c>
      <c r="C175" s="95" t="s">
        <v>15</v>
      </c>
      <c r="D175" s="166" t="s">
        <v>16</v>
      </c>
      <c r="E175" s="7">
        <v>20</v>
      </c>
      <c r="F175" s="7">
        <v>30</v>
      </c>
      <c r="G175" s="7">
        <v>0</v>
      </c>
      <c r="H175" s="16">
        <f>G175/F175*100-100</f>
        <v>-100</v>
      </c>
      <c r="I175" s="135" t="s">
        <v>1172</v>
      </c>
    </row>
    <row r="176" spans="1:70" ht="24.75" customHeight="1" x14ac:dyDescent="0.2">
      <c r="A176" s="88" t="s">
        <v>652</v>
      </c>
      <c r="B176" s="270" t="s">
        <v>1114</v>
      </c>
      <c r="C176" s="270"/>
      <c r="D176" s="270"/>
      <c r="E176" s="270"/>
      <c r="F176" s="270"/>
      <c r="G176" s="270"/>
      <c r="H176" s="270"/>
      <c r="I176" s="270"/>
    </row>
    <row r="177" spans="1:70" ht="51.75" customHeight="1" x14ac:dyDescent="0.2">
      <c r="A177" s="95">
        <v>1</v>
      </c>
      <c r="B177" s="113" t="s">
        <v>653</v>
      </c>
      <c r="C177" s="95" t="s">
        <v>15</v>
      </c>
      <c r="D177" s="166" t="s">
        <v>16</v>
      </c>
      <c r="E177" s="7">
        <v>125</v>
      </c>
      <c r="F177" s="7">
        <v>90</v>
      </c>
      <c r="G177" s="7">
        <v>88</v>
      </c>
      <c r="H177" s="16">
        <f>G177/F177*100-100</f>
        <v>-2.2222222222222285</v>
      </c>
      <c r="I177" s="126"/>
    </row>
    <row r="178" spans="1:70" ht="21.75" customHeight="1" x14ac:dyDescent="0.2">
      <c r="A178" s="88" t="s">
        <v>843</v>
      </c>
      <c r="B178" s="270" t="s">
        <v>849</v>
      </c>
      <c r="C178" s="270"/>
      <c r="D178" s="270"/>
      <c r="E178" s="270"/>
      <c r="F178" s="270"/>
      <c r="G178" s="270"/>
      <c r="H178" s="270"/>
      <c r="I178" s="270"/>
    </row>
    <row r="179" spans="1:70" ht="96.75" customHeight="1" x14ac:dyDescent="0.2">
      <c r="A179" s="95">
        <v>1</v>
      </c>
      <c r="B179" s="113" t="s">
        <v>850</v>
      </c>
      <c r="C179" s="95" t="s">
        <v>15</v>
      </c>
      <c r="D179" s="166" t="s">
        <v>16</v>
      </c>
      <c r="E179" s="7">
        <v>41.8</v>
      </c>
      <c r="F179" s="7">
        <v>50</v>
      </c>
      <c r="G179" s="7">
        <v>0</v>
      </c>
      <c r="H179" s="16">
        <f>G179/F179*100-100</f>
        <v>-100</v>
      </c>
      <c r="I179" s="136" t="s">
        <v>1173</v>
      </c>
    </row>
    <row r="180" spans="1:70" s="9" customFormat="1" ht="23.25" customHeight="1" x14ac:dyDescent="0.2">
      <c r="A180" s="114" t="s">
        <v>94</v>
      </c>
      <c r="B180" s="269" t="s">
        <v>95</v>
      </c>
      <c r="C180" s="269"/>
      <c r="D180" s="269"/>
      <c r="E180" s="269"/>
      <c r="F180" s="269"/>
      <c r="G180" s="269"/>
      <c r="H180" s="269"/>
      <c r="I180" s="269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</row>
    <row r="181" spans="1:70" ht="31.5" customHeight="1" x14ac:dyDescent="0.2">
      <c r="A181" s="95">
        <v>1</v>
      </c>
      <c r="B181" s="113" t="s">
        <v>697</v>
      </c>
      <c r="C181" s="95" t="s">
        <v>15</v>
      </c>
      <c r="D181" s="166" t="s">
        <v>16</v>
      </c>
      <c r="E181" s="7">
        <v>98.8</v>
      </c>
      <c r="F181" s="7">
        <v>95</v>
      </c>
      <c r="G181" s="7">
        <v>40.799999999999997</v>
      </c>
      <c r="H181" s="16">
        <f>G181/F181*100-100</f>
        <v>-57.05263157894737</v>
      </c>
      <c r="I181" s="127"/>
    </row>
    <row r="182" spans="1:70" ht="24.75" customHeight="1" x14ac:dyDescent="0.2">
      <c r="A182" s="88" t="s">
        <v>654</v>
      </c>
      <c r="B182" s="270" t="s">
        <v>96</v>
      </c>
      <c r="C182" s="270"/>
      <c r="D182" s="270"/>
      <c r="E182" s="270"/>
      <c r="F182" s="270"/>
      <c r="G182" s="270"/>
      <c r="H182" s="270"/>
      <c r="I182" s="270"/>
    </row>
    <row r="183" spans="1:70" ht="34.5" customHeight="1" x14ac:dyDescent="0.2">
      <c r="A183" s="95">
        <v>1</v>
      </c>
      <c r="B183" s="113" t="s">
        <v>758</v>
      </c>
      <c r="C183" s="95" t="s">
        <v>15</v>
      </c>
      <c r="D183" s="166" t="s">
        <v>16</v>
      </c>
      <c r="E183" s="7">
        <v>100</v>
      </c>
      <c r="F183" s="7">
        <v>100</v>
      </c>
      <c r="G183" s="7">
        <v>43</v>
      </c>
      <c r="H183" s="16">
        <f>G183/F183*100-100</f>
        <v>-57</v>
      </c>
      <c r="I183" s="127"/>
    </row>
    <row r="184" spans="1:70" ht="18.75" customHeight="1" x14ac:dyDescent="0.2">
      <c r="A184" s="88" t="s">
        <v>655</v>
      </c>
      <c r="B184" s="270" t="s">
        <v>659</v>
      </c>
      <c r="C184" s="270"/>
      <c r="D184" s="270"/>
      <c r="E184" s="270"/>
      <c r="F184" s="270"/>
      <c r="G184" s="270"/>
      <c r="H184" s="270"/>
      <c r="I184" s="270"/>
    </row>
    <row r="185" spans="1:70" ht="62.25" customHeight="1" x14ac:dyDescent="0.2">
      <c r="A185" s="95">
        <v>1</v>
      </c>
      <c r="B185" s="113" t="s">
        <v>660</v>
      </c>
      <c r="C185" s="95" t="s">
        <v>15</v>
      </c>
      <c r="D185" s="166" t="s">
        <v>16</v>
      </c>
      <c r="E185" s="7">
        <v>100</v>
      </c>
      <c r="F185" s="7">
        <v>100</v>
      </c>
      <c r="G185" s="7">
        <v>100</v>
      </c>
      <c r="H185" s="16">
        <f>G185/F185*100-100</f>
        <v>0</v>
      </c>
      <c r="I185" s="188"/>
    </row>
    <row r="186" spans="1:70" ht="24" customHeight="1" x14ac:dyDescent="0.2">
      <c r="A186" s="88" t="s">
        <v>656</v>
      </c>
      <c r="B186" s="270" t="s">
        <v>1115</v>
      </c>
      <c r="C186" s="270"/>
      <c r="D186" s="270"/>
      <c r="E186" s="270"/>
      <c r="F186" s="270"/>
      <c r="G186" s="270"/>
      <c r="H186" s="270"/>
      <c r="I186" s="270"/>
    </row>
    <row r="187" spans="1:70" ht="85.5" customHeight="1" x14ac:dyDescent="0.2">
      <c r="A187" s="95">
        <v>1</v>
      </c>
      <c r="B187" s="113" t="s">
        <v>661</v>
      </c>
      <c r="C187" s="95" t="s">
        <v>15</v>
      </c>
      <c r="D187" s="166" t="s">
        <v>16</v>
      </c>
      <c r="E187" s="7">
        <v>100</v>
      </c>
      <c r="F187" s="7">
        <v>100</v>
      </c>
      <c r="G187" s="7">
        <v>100</v>
      </c>
      <c r="H187" s="16">
        <f>G187/F187*100-100</f>
        <v>0</v>
      </c>
      <c r="I187" s="188"/>
    </row>
    <row r="188" spans="1:70" ht="37.5" customHeight="1" x14ac:dyDescent="0.2">
      <c r="A188" s="88" t="s">
        <v>657</v>
      </c>
      <c r="B188" s="270" t="s">
        <v>1116</v>
      </c>
      <c r="C188" s="270"/>
      <c r="D188" s="270"/>
      <c r="E188" s="270"/>
      <c r="F188" s="270"/>
      <c r="G188" s="270"/>
      <c r="H188" s="270"/>
      <c r="I188" s="270"/>
    </row>
    <row r="189" spans="1:70" ht="67.5" customHeight="1" x14ac:dyDescent="0.2">
      <c r="A189" s="95">
        <v>1</v>
      </c>
      <c r="B189" s="113" t="s">
        <v>713</v>
      </c>
      <c r="C189" s="95" t="s">
        <v>15</v>
      </c>
      <c r="D189" s="166" t="s">
        <v>16</v>
      </c>
      <c r="E189" s="7">
        <v>100</v>
      </c>
      <c r="F189" s="7">
        <v>100</v>
      </c>
      <c r="G189" s="7">
        <v>100</v>
      </c>
      <c r="H189" s="16">
        <f>G189/F189*100-100</f>
        <v>0</v>
      </c>
      <c r="I189" s="188"/>
    </row>
    <row r="190" spans="1:70" ht="39" customHeight="1" x14ac:dyDescent="0.2">
      <c r="A190" s="88" t="s">
        <v>658</v>
      </c>
      <c r="B190" s="270" t="s">
        <v>1117</v>
      </c>
      <c r="C190" s="270"/>
      <c r="D190" s="270"/>
      <c r="E190" s="270"/>
      <c r="F190" s="270"/>
      <c r="G190" s="270"/>
      <c r="H190" s="270"/>
      <c r="I190" s="270"/>
    </row>
    <row r="191" spans="1:70" ht="73.5" customHeight="1" x14ac:dyDescent="0.2">
      <c r="A191" s="95">
        <v>1</v>
      </c>
      <c r="B191" s="113" t="s">
        <v>662</v>
      </c>
      <c r="C191" s="95" t="s">
        <v>15</v>
      </c>
      <c r="D191" s="166" t="s">
        <v>16</v>
      </c>
      <c r="E191" s="7">
        <v>100</v>
      </c>
      <c r="F191" s="7">
        <v>100</v>
      </c>
      <c r="G191" s="7">
        <v>100</v>
      </c>
      <c r="H191" s="16">
        <f>G191/F191*100-100</f>
        <v>0</v>
      </c>
      <c r="I191" s="188"/>
    </row>
    <row r="192" spans="1:70" ht="26.25" customHeight="1" x14ac:dyDescent="0.2">
      <c r="A192" s="157" t="s">
        <v>2</v>
      </c>
      <c r="B192" s="268" t="s">
        <v>870</v>
      </c>
      <c r="C192" s="268"/>
      <c r="D192" s="268"/>
      <c r="E192" s="268"/>
      <c r="F192" s="268"/>
      <c r="G192" s="268"/>
      <c r="H192" s="268"/>
      <c r="I192" s="268"/>
    </row>
    <row r="193" spans="1:9" ht="53.25" customHeight="1" x14ac:dyDescent="0.2">
      <c r="A193" s="166">
        <v>1</v>
      </c>
      <c r="B193" s="161" t="s">
        <v>666</v>
      </c>
      <c r="C193" s="166" t="s">
        <v>15</v>
      </c>
      <c r="D193" s="166" t="s">
        <v>16</v>
      </c>
      <c r="E193" s="214">
        <v>3</v>
      </c>
      <c r="F193" s="214">
        <v>3.1</v>
      </c>
      <c r="G193" s="214">
        <v>1.7</v>
      </c>
      <c r="H193" s="7">
        <f t="shared" ref="H193:H199" si="3">G193/F193*100-100</f>
        <v>-45.161290322580648</v>
      </c>
      <c r="I193" s="215"/>
    </row>
    <row r="194" spans="1:9" ht="46.5" customHeight="1" x14ac:dyDescent="0.2">
      <c r="A194" s="166">
        <v>2</v>
      </c>
      <c r="B194" s="161" t="s">
        <v>663</v>
      </c>
      <c r="C194" s="166" t="s">
        <v>15</v>
      </c>
      <c r="D194" s="166" t="s">
        <v>16</v>
      </c>
      <c r="E194" s="214">
        <v>57.9</v>
      </c>
      <c r="F194" s="214">
        <v>58</v>
      </c>
      <c r="G194" s="214">
        <v>32.1</v>
      </c>
      <c r="H194" s="7">
        <f t="shared" si="3"/>
        <v>-44.655172413793096</v>
      </c>
      <c r="I194" s="215"/>
    </row>
    <row r="195" spans="1:9" ht="39" customHeight="1" x14ac:dyDescent="0.2">
      <c r="A195" s="166">
        <v>3</v>
      </c>
      <c r="B195" s="161" t="s">
        <v>97</v>
      </c>
      <c r="C195" s="166" t="s">
        <v>15</v>
      </c>
      <c r="D195" s="166" t="s">
        <v>16</v>
      </c>
      <c r="E195" s="214">
        <v>45.8</v>
      </c>
      <c r="F195" s="214">
        <v>45.9</v>
      </c>
      <c r="G195" s="214">
        <v>34.5</v>
      </c>
      <c r="H195" s="7">
        <f t="shared" si="3"/>
        <v>-24.83660130718954</v>
      </c>
      <c r="I195" s="215"/>
    </row>
    <row r="196" spans="1:9" ht="42" customHeight="1" x14ac:dyDescent="0.2">
      <c r="A196" s="166">
        <v>4</v>
      </c>
      <c r="B196" s="161" t="s">
        <v>98</v>
      </c>
      <c r="C196" s="166" t="s">
        <v>15</v>
      </c>
      <c r="D196" s="166" t="s">
        <v>16</v>
      </c>
      <c r="E196" s="214">
        <v>12.9</v>
      </c>
      <c r="F196" s="214">
        <v>13</v>
      </c>
      <c r="G196" s="214">
        <v>7.1</v>
      </c>
      <c r="H196" s="7">
        <f t="shared" si="3"/>
        <v>-45.384615384615387</v>
      </c>
      <c r="I196" s="215"/>
    </row>
    <row r="197" spans="1:9" ht="51" customHeight="1" x14ac:dyDescent="0.2">
      <c r="A197" s="166">
        <v>5</v>
      </c>
      <c r="B197" s="161" t="s">
        <v>99</v>
      </c>
      <c r="C197" s="166" t="s">
        <v>15</v>
      </c>
      <c r="D197" s="166" t="s">
        <v>16</v>
      </c>
      <c r="E197" s="214">
        <v>1.9</v>
      </c>
      <c r="F197" s="214">
        <v>2</v>
      </c>
      <c r="G197" s="214">
        <v>1</v>
      </c>
      <c r="H197" s="7">
        <f t="shared" si="3"/>
        <v>-50</v>
      </c>
      <c r="I197" s="215"/>
    </row>
    <row r="198" spans="1:9" ht="54.75" customHeight="1" x14ac:dyDescent="0.2">
      <c r="A198" s="166">
        <v>6</v>
      </c>
      <c r="B198" s="161" t="s">
        <v>100</v>
      </c>
      <c r="C198" s="166" t="s">
        <v>15</v>
      </c>
      <c r="D198" s="166" t="s">
        <v>762</v>
      </c>
      <c r="E198" s="166">
        <v>4</v>
      </c>
      <c r="F198" s="166">
        <v>8</v>
      </c>
      <c r="G198" s="166">
        <v>8</v>
      </c>
      <c r="H198" s="7">
        <f t="shared" si="3"/>
        <v>0</v>
      </c>
      <c r="I198" s="215"/>
    </row>
    <row r="199" spans="1:9" ht="54" customHeight="1" x14ac:dyDescent="0.2">
      <c r="A199" s="166">
        <v>7</v>
      </c>
      <c r="B199" s="161" t="s">
        <v>1050</v>
      </c>
      <c r="C199" s="166" t="s">
        <v>15</v>
      </c>
      <c r="D199" s="166" t="s">
        <v>16</v>
      </c>
      <c r="E199" s="7">
        <v>3</v>
      </c>
      <c r="F199" s="7">
        <v>4</v>
      </c>
      <c r="G199" s="166">
        <v>2.6</v>
      </c>
      <c r="H199" s="7">
        <f t="shared" si="3"/>
        <v>-35</v>
      </c>
      <c r="I199" s="215"/>
    </row>
    <row r="200" spans="1:9" ht="21.75" customHeight="1" x14ac:dyDescent="0.2">
      <c r="A200" s="114" t="s">
        <v>101</v>
      </c>
      <c r="B200" s="269" t="s">
        <v>869</v>
      </c>
      <c r="C200" s="269"/>
      <c r="D200" s="269"/>
      <c r="E200" s="269"/>
      <c r="F200" s="269"/>
      <c r="G200" s="269"/>
      <c r="H200" s="269"/>
      <c r="I200" s="269"/>
    </row>
    <row r="201" spans="1:9" ht="57" customHeight="1" x14ac:dyDescent="0.2">
      <c r="A201" s="166">
        <v>1</v>
      </c>
      <c r="B201" s="161" t="s">
        <v>666</v>
      </c>
      <c r="C201" s="166" t="s">
        <v>15</v>
      </c>
      <c r="D201" s="166" t="s">
        <v>16</v>
      </c>
      <c r="E201" s="7">
        <v>3</v>
      </c>
      <c r="F201" s="7">
        <v>3.1</v>
      </c>
      <c r="G201" s="7">
        <v>1.7</v>
      </c>
      <c r="H201" s="7">
        <f>G201*100/F201-100</f>
        <v>-45.161290322580648</v>
      </c>
      <c r="I201" s="216"/>
    </row>
    <row r="202" spans="1:9" ht="38.25" customHeight="1" x14ac:dyDescent="0.2">
      <c r="A202" s="166">
        <v>2</v>
      </c>
      <c r="B202" s="161" t="s">
        <v>663</v>
      </c>
      <c r="C202" s="166" t="s">
        <v>15</v>
      </c>
      <c r="D202" s="166" t="s">
        <v>16</v>
      </c>
      <c r="E202" s="7">
        <v>57.9</v>
      </c>
      <c r="F202" s="7">
        <v>58</v>
      </c>
      <c r="G202" s="7">
        <v>32.1</v>
      </c>
      <c r="H202" s="7">
        <f>G202*100/F202-100</f>
        <v>-44.655172413793103</v>
      </c>
      <c r="I202" s="216"/>
    </row>
    <row r="203" spans="1:9" ht="33" customHeight="1" x14ac:dyDescent="0.2">
      <c r="A203" s="166">
        <v>3</v>
      </c>
      <c r="B203" s="161" t="s">
        <v>97</v>
      </c>
      <c r="C203" s="166" t="s">
        <v>15</v>
      </c>
      <c r="D203" s="166" t="s">
        <v>16</v>
      </c>
      <c r="E203" s="7">
        <v>45.8</v>
      </c>
      <c r="F203" s="7">
        <v>45.9</v>
      </c>
      <c r="G203" s="7">
        <v>34.5</v>
      </c>
      <c r="H203" s="7">
        <f>G203*100/F203-100</f>
        <v>-24.83660130718954</v>
      </c>
      <c r="I203" s="216"/>
    </row>
    <row r="204" spans="1:9" ht="18" customHeight="1" x14ac:dyDescent="0.2">
      <c r="A204" s="159" t="s">
        <v>102</v>
      </c>
      <c r="B204" s="270" t="s">
        <v>667</v>
      </c>
      <c r="C204" s="270"/>
      <c r="D204" s="270"/>
      <c r="E204" s="270"/>
      <c r="F204" s="270"/>
      <c r="G204" s="270"/>
      <c r="H204" s="270"/>
      <c r="I204" s="270"/>
    </row>
    <row r="205" spans="1:9" ht="41.25" customHeight="1" x14ac:dyDescent="0.2">
      <c r="A205" s="166">
        <v>1</v>
      </c>
      <c r="B205" s="161" t="s">
        <v>763</v>
      </c>
      <c r="C205" s="166" t="s">
        <v>15</v>
      </c>
      <c r="D205" s="166" t="s">
        <v>46</v>
      </c>
      <c r="E205" s="19">
        <v>13675</v>
      </c>
      <c r="F205" s="19">
        <v>13700</v>
      </c>
      <c r="G205" s="19">
        <v>10297</v>
      </c>
      <c r="H205" s="7">
        <f>G205*100/F205-100</f>
        <v>-24.839416058394164</v>
      </c>
      <c r="I205" s="155"/>
    </row>
    <row r="206" spans="1:9" ht="21" customHeight="1" x14ac:dyDescent="0.2">
      <c r="A206" s="159" t="s">
        <v>103</v>
      </c>
      <c r="B206" s="270" t="s">
        <v>104</v>
      </c>
      <c r="C206" s="270"/>
      <c r="D206" s="270"/>
      <c r="E206" s="270"/>
      <c r="F206" s="270"/>
      <c r="G206" s="270"/>
      <c r="H206" s="270"/>
      <c r="I206" s="270"/>
    </row>
    <row r="207" spans="1:9" ht="51.75" customHeight="1" x14ac:dyDescent="0.2">
      <c r="A207" s="167" t="s">
        <v>13</v>
      </c>
      <c r="B207" s="161" t="s">
        <v>764</v>
      </c>
      <c r="C207" s="166" t="s">
        <v>15</v>
      </c>
      <c r="D207" s="166" t="s">
        <v>16</v>
      </c>
      <c r="E207" s="166">
        <v>1.7</v>
      </c>
      <c r="F207" s="166">
        <v>1.8</v>
      </c>
      <c r="G207" s="166">
        <v>0.9</v>
      </c>
      <c r="H207" s="7">
        <f>G207*100/F207-100</f>
        <v>-50</v>
      </c>
      <c r="I207" s="155"/>
    </row>
    <row r="208" spans="1:9" ht="21" customHeight="1" x14ac:dyDescent="0.2">
      <c r="A208" s="159" t="s">
        <v>105</v>
      </c>
      <c r="B208" s="270" t="s">
        <v>525</v>
      </c>
      <c r="C208" s="270"/>
      <c r="D208" s="270"/>
      <c r="E208" s="270"/>
      <c r="F208" s="270"/>
      <c r="G208" s="270"/>
      <c r="H208" s="270"/>
      <c r="I208" s="270"/>
    </row>
    <row r="209" spans="1:70" ht="56.25" customHeight="1" x14ac:dyDescent="0.2">
      <c r="A209" s="166">
        <v>1</v>
      </c>
      <c r="B209" s="161" t="s">
        <v>108</v>
      </c>
      <c r="C209" s="166" t="s">
        <v>15</v>
      </c>
      <c r="D209" s="166" t="s">
        <v>46</v>
      </c>
      <c r="E209" s="19">
        <v>2710</v>
      </c>
      <c r="F209" s="19">
        <v>2800</v>
      </c>
      <c r="G209" s="19">
        <v>1308</v>
      </c>
      <c r="H209" s="7">
        <f>G209*100/F209-100</f>
        <v>-53.285714285714285</v>
      </c>
      <c r="I209" s="192"/>
    </row>
    <row r="210" spans="1:70" ht="22.5" customHeight="1" x14ac:dyDescent="0.2">
      <c r="A210" s="159" t="s">
        <v>107</v>
      </c>
      <c r="B210" s="270" t="s">
        <v>526</v>
      </c>
      <c r="C210" s="270"/>
      <c r="D210" s="270"/>
      <c r="E210" s="270"/>
      <c r="F210" s="270"/>
      <c r="G210" s="270"/>
      <c r="H210" s="270"/>
      <c r="I210" s="270"/>
    </row>
    <row r="211" spans="1:70" ht="52.5" customHeight="1" x14ac:dyDescent="0.2">
      <c r="A211" s="166">
        <v>1</v>
      </c>
      <c r="B211" s="161" t="s">
        <v>765</v>
      </c>
      <c r="C211" s="166" t="s">
        <v>15</v>
      </c>
      <c r="D211" s="166" t="s">
        <v>46</v>
      </c>
      <c r="E211" s="19">
        <v>18050</v>
      </c>
      <c r="F211" s="19">
        <v>18100</v>
      </c>
      <c r="G211" s="19">
        <v>10017</v>
      </c>
      <c r="H211" s="7">
        <f>G211*100/F211-100</f>
        <v>-44.657458563535911</v>
      </c>
      <c r="I211" s="192"/>
    </row>
    <row r="212" spans="1:70" ht="23.25" customHeight="1" x14ac:dyDescent="0.2">
      <c r="A212" s="159" t="s">
        <v>109</v>
      </c>
      <c r="B212" s="270" t="s">
        <v>772</v>
      </c>
      <c r="C212" s="270"/>
      <c r="D212" s="270"/>
      <c r="E212" s="270"/>
      <c r="F212" s="270"/>
      <c r="G212" s="270"/>
      <c r="H212" s="270"/>
      <c r="I212" s="270"/>
    </row>
    <row r="213" spans="1:70" ht="47.25" x14ac:dyDescent="0.2">
      <c r="A213" s="166">
        <v>1</v>
      </c>
      <c r="B213" s="161" t="s">
        <v>766</v>
      </c>
      <c r="C213" s="166" t="s">
        <v>15</v>
      </c>
      <c r="D213" s="166" t="s">
        <v>16</v>
      </c>
      <c r="E213" s="166">
        <v>12.9</v>
      </c>
      <c r="F213" s="7">
        <v>13</v>
      </c>
      <c r="G213" s="166">
        <v>7.1</v>
      </c>
      <c r="H213" s="7">
        <f>G213*100/F213-100</f>
        <v>-45.384615384615387</v>
      </c>
      <c r="I213" s="155"/>
    </row>
    <row r="214" spans="1:70" ht="21.75" customHeight="1" x14ac:dyDescent="0.2">
      <c r="A214" s="159" t="s">
        <v>110</v>
      </c>
      <c r="B214" s="270" t="s">
        <v>767</v>
      </c>
      <c r="C214" s="270"/>
      <c r="D214" s="270"/>
      <c r="E214" s="270"/>
      <c r="F214" s="270"/>
      <c r="G214" s="270"/>
      <c r="H214" s="270"/>
      <c r="I214" s="270"/>
    </row>
    <row r="215" spans="1:70" ht="64.5" customHeight="1" x14ac:dyDescent="0.2">
      <c r="A215" s="166">
        <v>1</v>
      </c>
      <c r="B215" s="161" t="s">
        <v>113</v>
      </c>
      <c r="C215" s="166" t="s">
        <v>15</v>
      </c>
      <c r="D215" s="166" t="s">
        <v>768</v>
      </c>
      <c r="E215" s="166">
        <v>20</v>
      </c>
      <c r="F215" s="166">
        <v>20</v>
      </c>
      <c r="G215" s="166">
        <v>11</v>
      </c>
      <c r="H215" s="7">
        <f>G215*100/F215-100</f>
        <v>-45</v>
      </c>
      <c r="I215" s="192"/>
    </row>
    <row r="216" spans="1:70" ht="22.5" customHeight="1" x14ac:dyDescent="0.2">
      <c r="A216" s="159" t="s">
        <v>112</v>
      </c>
      <c r="B216" s="270" t="s">
        <v>115</v>
      </c>
      <c r="C216" s="270"/>
      <c r="D216" s="270"/>
      <c r="E216" s="270"/>
      <c r="F216" s="270"/>
      <c r="G216" s="270"/>
      <c r="H216" s="270"/>
      <c r="I216" s="270"/>
    </row>
    <row r="217" spans="1:70" ht="37.5" customHeight="1" x14ac:dyDescent="0.2">
      <c r="A217" s="166">
        <v>1</v>
      </c>
      <c r="B217" s="161" t="s">
        <v>116</v>
      </c>
      <c r="C217" s="166" t="s">
        <v>15</v>
      </c>
      <c r="D217" s="166" t="s">
        <v>769</v>
      </c>
      <c r="E217" s="166">
        <v>60</v>
      </c>
      <c r="F217" s="166">
        <v>60</v>
      </c>
      <c r="G217" s="166">
        <v>31</v>
      </c>
      <c r="H217" s="7">
        <f>G217*100/F217-100</f>
        <v>-48.333333333333336</v>
      </c>
      <c r="I217" s="155"/>
    </row>
    <row r="218" spans="1:70" ht="35.25" customHeight="1" x14ac:dyDescent="0.2">
      <c r="A218" s="159" t="s">
        <v>114</v>
      </c>
      <c r="B218" s="270" t="s">
        <v>131</v>
      </c>
      <c r="C218" s="270"/>
      <c r="D218" s="270"/>
      <c r="E218" s="270"/>
      <c r="F218" s="270"/>
      <c r="G218" s="270"/>
      <c r="H218" s="270"/>
      <c r="I218" s="270"/>
    </row>
    <row r="219" spans="1:70" ht="35.25" customHeight="1" x14ac:dyDescent="0.2">
      <c r="A219" s="166">
        <v>1</v>
      </c>
      <c r="B219" s="161" t="s">
        <v>719</v>
      </c>
      <c r="C219" s="166" t="s">
        <v>15</v>
      </c>
      <c r="D219" s="166" t="s">
        <v>769</v>
      </c>
      <c r="E219" s="166">
        <v>100</v>
      </c>
      <c r="F219" s="166">
        <v>100</v>
      </c>
      <c r="G219" s="166">
        <v>56</v>
      </c>
      <c r="H219" s="7">
        <f>G219*100/F219-100</f>
        <v>-44</v>
      </c>
      <c r="I219" s="155"/>
    </row>
    <row r="220" spans="1:70" s="87" customFormat="1" ht="21.75" customHeight="1" x14ac:dyDescent="0.2">
      <c r="A220" s="159" t="s">
        <v>527</v>
      </c>
      <c r="B220" s="290" t="s">
        <v>1058</v>
      </c>
      <c r="C220" s="291"/>
      <c r="D220" s="291"/>
      <c r="E220" s="291"/>
      <c r="F220" s="291"/>
      <c r="G220" s="291"/>
      <c r="H220" s="291"/>
      <c r="I220" s="292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</row>
    <row r="221" spans="1:70" ht="35.25" customHeight="1" x14ac:dyDescent="0.2">
      <c r="A221" s="166">
        <v>1</v>
      </c>
      <c r="B221" s="161" t="s">
        <v>1118</v>
      </c>
      <c r="C221" s="166" t="s">
        <v>15</v>
      </c>
      <c r="D221" s="166" t="s">
        <v>16</v>
      </c>
      <c r="E221" s="166" t="s">
        <v>80</v>
      </c>
      <c r="F221" s="166">
        <v>95</v>
      </c>
      <c r="G221" s="166">
        <v>59</v>
      </c>
      <c r="H221" s="7">
        <f>G221*100/F221-100</f>
        <v>-37.89473684210526</v>
      </c>
      <c r="I221" s="155"/>
    </row>
    <row r="222" spans="1:70" ht="21" customHeight="1" x14ac:dyDescent="0.2">
      <c r="A222" s="114" t="s">
        <v>117</v>
      </c>
      <c r="B222" s="269" t="s">
        <v>868</v>
      </c>
      <c r="C222" s="269"/>
      <c r="D222" s="269"/>
      <c r="E222" s="269"/>
      <c r="F222" s="269"/>
      <c r="G222" s="269"/>
      <c r="H222" s="269"/>
      <c r="I222" s="269"/>
    </row>
    <row r="223" spans="1:70" ht="36.75" customHeight="1" x14ac:dyDescent="0.2">
      <c r="A223" s="166">
        <v>1</v>
      </c>
      <c r="B223" s="161" t="s">
        <v>98</v>
      </c>
      <c r="C223" s="166" t="s">
        <v>15</v>
      </c>
      <c r="D223" s="166" t="s">
        <v>16</v>
      </c>
      <c r="E223" s="166">
        <v>12.9</v>
      </c>
      <c r="F223" s="7">
        <v>13</v>
      </c>
      <c r="G223" s="166">
        <v>7.1</v>
      </c>
      <c r="H223" s="7">
        <f>G223*100/F223-100</f>
        <v>-45.384615384615387</v>
      </c>
      <c r="I223" s="216"/>
    </row>
    <row r="224" spans="1:70" ht="50.25" customHeight="1" x14ac:dyDescent="0.2">
      <c r="A224" s="166">
        <v>2</v>
      </c>
      <c r="B224" s="161" t="s">
        <v>99</v>
      </c>
      <c r="C224" s="166" t="s">
        <v>15</v>
      </c>
      <c r="D224" s="166" t="s">
        <v>16</v>
      </c>
      <c r="E224" s="166">
        <v>1.9</v>
      </c>
      <c r="F224" s="7">
        <v>2</v>
      </c>
      <c r="G224" s="7">
        <v>1</v>
      </c>
      <c r="H224" s="7">
        <f>G224*100/F224-100</f>
        <v>-50</v>
      </c>
      <c r="I224" s="216"/>
    </row>
    <row r="225" spans="1:9" ht="18.75" customHeight="1" x14ac:dyDescent="0.2">
      <c r="A225" s="159" t="s">
        <v>118</v>
      </c>
      <c r="B225" s="270" t="s">
        <v>119</v>
      </c>
      <c r="C225" s="270"/>
      <c r="D225" s="270"/>
      <c r="E225" s="270"/>
      <c r="F225" s="270"/>
      <c r="G225" s="270"/>
      <c r="H225" s="270"/>
      <c r="I225" s="270"/>
    </row>
    <row r="226" spans="1:9" ht="36" customHeight="1" x14ac:dyDescent="0.2">
      <c r="A226" s="166">
        <v>1</v>
      </c>
      <c r="B226" s="161" t="s">
        <v>120</v>
      </c>
      <c r="C226" s="166" t="s">
        <v>15</v>
      </c>
      <c r="D226" s="166" t="s">
        <v>46</v>
      </c>
      <c r="E226" s="19">
        <v>3935</v>
      </c>
      <c r="F226" s="19">
        <v>3965</v>
      </c>
      <c r="G226" s="19">
        <v>2166</v>
      </c>
      <c r="H226" s="7">
        <f>G226*100/F226-100</f>
        <v>-45.372005044136195</v>
      </c>
      <c r="I226" s="192"/>
    </row>
    <row r="227" spans="1:9" ht="21" customHeight="1" x14ac:dyDescent="0.2">
      <c r="A227" s="159" t="s">
        <v>121</v>
      </c>
      <c r="B227" s="270" t="s">
        <v>122</v>
      </c>
      <c r="C227" s="270"/>
      <c r="D227" s="270"/>
      <c r="E227" s="270"/>
      <c r="F227" s="270"/>
      <c r="G227" s="270"/>
      <c r="H227" s="270"/>
      <c r="I227" s="270"/>
    </row>
    <row r="228" spans="1:9" ht="50.25" customHeight="1" x14ac:dyDescent="0.2">
      <c r="A228" s="166">
        <v>1</v>
      </c>
      <c r="B228" s="161" t="s">
        <v>123</v>
      </c>
      <c r="C228" s="166" t="s">
        <v>15</v>
      </c>
      <c r="D228" s="166" t="s">
        <v>46</v>
      </c>
      <c r="E228" s="166">
        <v>60</v>
      </c>
      <c r="F228" s="166">
        <v>66</v>
      </c>
      <c r="G228" s="166">
        <v>31</v>
      </c>
      <c r="H228" s="7">
        <f>G228*100/F228-100</f>
        <v>-53.030303030303031</v>
      </c>
      <c r="I228" s="192"/>
    </row>
    <row r="229" spans="1:9" ht="21" customHeight="1" x14ac:dyDescent="0.2">
      <c r="A229" s="159" t="s">
        <v>124</v>
      </c>
      <c r="B229" s="303" t="s">
        <v>871</v>
      </c>
      <c r="C229" s="303"/>
      <c r="D229" s="303"/>
      <c r="E229" s="303"/>
      <c r="F229" s="303"/>
      <c r="G229" s="303"/>
      <c r="H229" s="303"/>
      <c r="I229" s="303"/>
    </row>
    <row r="230" spans="1:9" ht="34.5" customHeight="1" x14ac:dyDescent="0.2">
      <c r="A230" s="166">
        <v>1</v>
      </c>
      <c r="B230" s="161" t="s">
        <v>770</v>
      </c>
      <c r="C230" s="166" t="s">
        <v>15</v>
      </c>
      <c r="D230" s="166" t="s">
        <v>245</v>
      </c>
      <c r="E230" s="166">
        <v>4</v>
      </c>
      <c r="F230" s="166">
        <v>8</v>
      </c>
      <c r="G230" s="166">
        <v>8</v>
      </c>
      <c r="H230" s="7">
        <f>G230*100/F230-100</f>
        <v>0</v>
      </c>
      <c r="I230" s="216"/>
    </row>
    <row r="231" spans="1:9" ht="20.25" customHeight="1" x14ac:dyDescent="0.2">
      <c r="A231" s="159" t="s">
        <v>125</v>
      </c>
      <c r="B231" s="270" t="s">
        <v>771</v>
      </c>
      <c r="C231" s="270"/>
      <c r="D231" s="270"/>
      <c r="E231" s="270"/>
      <c r="F231" s="270"/>
      <c r="G231" s="270"/>
      <c r="H231" s="270"/>
      <c r="I231" s="270"/>
    </row>
    <row r="232" spans="1:9" ht="57" customHeight="1" x14ac:dyDescent="0.2">
      <c r="A232" s="166">
        <v>1</v>
      </c>
      <c r="B232" s="161" t="s">
        <v>100</v>
      </c>
      <c r="C232" s="166" t="s">
        <v>15</v>
      </c>
      <c r="D232" s="166" t="s">
        <v>245</v>
      </c>
      <c r="E232" s="166">
        <v>4</v>
      </c>
      <c r="F232" s="166">
        <v>8</v>
      </c>
      <c r="G232" s="166">
        <v>8</v>
      </c>
      <c r="H232" s="7">
        <f>G232*100/F232-100</f>
        <v>0</v>
      </c>
      <c r="I232" s="155"/>
    </row>
    <row r="233" spans="1:9" ht="21" customHeight="1" x14ac:dyDescent="0.2">
      <c r="A233" s="114" t="s">
        <v>1060</v>
      </c>
      <c r="B233" s="269" t="s">
        <v>1051</v>
      </c>
      <c r="C233" s="269"/>
      <c r="D233" s="269"/>
      <c r="E233" s="269"/>
      <c r="F233" s="269"/>
      <c r="G233" s="269"/>
      <c r="H233" s="269"/>
      <c r="I233" s="269"/>
    </row>
    <row r="234" spans="1:9" ht="69" customHeight="1" x14ac:dyDescent="0.2">
      <c r="A234" s="166">
        <v>1</v>
      </c>
      <c r="B234" s="161" t="s">
        <v>1052</v>
      </c>
      <c r="C234" s="166" t="s">
        <v>15</v>
      </c>
      <c r="D234" s="166" t="s">
        <v>16</v>
      </c>
      <c r="E234" s="7">
        <v>3</v>
      </c>
      <c r="F234" s="7">
        <v>4</v>
      </c>
      <c r="G234" s="7">
        <v>2.6</v>
      </c>
      <c r="H234" s="7">
        <f>G234*100/F234-100</f>
        <v>-35</v>
      </c>
      <c r="I234" s="216"/>
    </row>
    <row r="235" spans="1:9" ht="18.75" customHeight="1" x14ac:dyDescent="0.2">
      <c r="A235" s="159" t="s">
        <v>1065</v>
      </c>
      <c r="B235" s="270" t="s">
        <v>1054</v>
      </c>
      <c r="C235" s="270"/>
      <c r="D235" s="270"/>
      <c r="E235" s="270"/>
      <c r="F235" s="270"/>
      <c r="G235" s="270"/>
      <c r="H235" s="270"/>
      <c r="I235" s="270"/>
    </row>
    <row r="236" spans="1:9" ht="59.25" customHeight="1" x14ac:dyDescent="0.2">
      <c r="A236" s="166">
        <v>1</v>
      </c>
      <c r="B236" s="161" t="s">
        <v>1053</v>
      </c>
      <c r="C236" s="166" t="s">
        <v>15</v>
      </c>
      <c r="D236" s="166" t="s">
        <v>16</v>
      </c>
      <c r="E236" s="214">
        <v>100</v>
      </c>
      <c r="F236" s="214">
        <v>100</v>
      </c>
      <c r="G236" s="214">
        <v>93</v>
      </c>
      <c r="H236" s="7">
        <f>G236*100/F236-100</f>
        <v>-7</v>
      </c>
      <c r="I236" s="192"/>
    </row>
    <row r="237" spans="1:9" ht="15.75" customHeight="1" x14ac:dyDescent="0.2">
      <c r="A237" s="159" t="s">
        <v>1066</v>
      </c>
      <c r="B237" s="270" t="s">
        <v>1063</v>
      </c>
      <c r="C237" s="270"/>
      <c r="D237" s="270"/>
      <c r="E237" s="270"/>
      <c r="F237" s="270"/>
      <c r="G237" s="270"/>
      <c r="H237" s="270"/>
      <c r="I237" s="270"/>
    </row>
    <row r="238" spans="1:9" ht="40.5" customHeight="1" x14ac:dyDescent="0.2">
      <c r="A238" s="166">
        <v>1</v>
      </c>
      <c r="B238" s="161" t="s">
        <v>1055</v>
      </c>
      <c r="C238" s="166" t="s">
        <v>15</v>
      </c>
      <c r="D238" s="166" t="s">
        <v>46</v>
      </c>
      <c r="E238" s="166">
        <v>100</v>
      </c>
      <c r="F238" s="166">
        <v>150</v>
      </c>
      <c r="G238" s="166">
        <v>138</v>
      </c>
      <c r="H238" s="7">
        <f>G238*100/F238-100</f>
        <v>-8</v>
      </c>
      <c r="I238" s="192"/>
    </row>
    <row r="239" spans="1:9" ht="21" customHeight="1" x14ac:dyDescent="0.2">
      <c r="A239" s="159" t="s">
        <v>1067</v>
      </c>
      <c r="B239" s="270" t="s">
        <v>1056</v>
      </c>
      <c r="C239" s="270"/>
      <c r="D239" s="270"/>
      <c r="E239" s="270"/>
      <c r="F239" s="270"/>
      <c r="G239" s="270"/>
      <c r="H239" s="270"/>
      <c r="I239" s="270"/>
    </row>
    <row r="240" spans="1:9" ht="73.5" customHeight="1" x14ac:dyDescent="0.2">
      <c r="A240" s="166">
        <v>1</v>
      </c>
      <c r="B240" s="161" t="s">
        <v>1057</v>
      </c>
      <c r="C240" s="166" t="s">
        <v>15</v>
      </c>
      <c r="D240" s="166" t="s">
        <v>16</v>
      </c>
      <c r="E240" s="166">
        <v>100</v>
      </c>
      <c r="F240" s="166">
        <v>100</v>
      </c>
      <c r="G240" s="166">
        <v>58</v>
      </c>
      <c r="H240" s="7">
        <f>G240*100/F240-100</f>
        <v>-42</v>
      </c>
      <c r="I240" s="192"/>
    </row>
    <row r="241" spans="1:70" s="9" customFormat="1" ht="24.75" customHeight="1" x14ac:dyDescent="0.2">
      <c r="A241" s="157" t="s">
        <v>126</v>
      </c>
      <c r="B241" s="268" t="s">
        <v>973</v>
      </c>
      <c r="C241" s="268"/>
      <c r="D241" s="268"/>
      <c r="E241" s="268"/>
      <c r="F241" s="268"/>
      <c r="G241" s="268"/>
      <c r="H241" s="268"/>
      <c r="I241" s="26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</row>
    <row r="242" spans="1:70" s="9" customFormat="1" ht="33.75" customHeight="1" x14ac:dyDescent="0.2">
      <c r="A242" s="95">
        <v>1</v>
      </c>
      <c r="B242" s="113" t="s">
        <v>1024</v>
      </c>
      <c r="C242" s="95" t="s">
        <v>15</v>
      </c>
      <c r="D242" s="166" t="s">
        <v>16</v>
      </c>
      <c r="E242" s="166">
        <v>2.6</v>
      </c>
      <c r="F242" s="166">
        <v>5.4</v>
      </c>
      <c r="G242" s="166">
        <v>3.9</v>
      </c>
      <c r="H242" s="7">
        <f>G242*100/F242-100</f>
        <v>-27.777777777777786</v>
      </c>
      <c r="I242" s="15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</row>
    <row r="243" spans="1:70" s="9" customFormat="1" ht="50.25" customHeight="1" x14ac:dyDescent="0.2">
      <c r="A243" s="15">
        <v>2</v>
      </c>
      <c r="B243" s="113" t="s">
        <v>127</v>
      </c>
      <c r="C243" s="95" t="s">
        <v>15</v>
      </c>
      <c r="D243" s="166" t="s">
        <v>16</v>
      </c>
      <c r="E243" s="166">
        <v>100</v>
      </c>
      <c r="F243" s="166">
        <v>100</v>
      </c>
      <c r="G243" s="166">
        <v>100</v>
      </c>
      <c r="H243" s="7">
        <f>G243*100/F243-100</f>
        <v>0</v>
      </c>
      <c r="I243" s="15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</row>
    <row r="244" spans="1:70" s="9" customFormat="1" ht="21.75" customHeight="1" x14ac:dyDescent="0.2">
      <c r="A244" s="114" t="s">
        <v>128</v>
      </c>
      <c r="B244" s="269" t="s">
        <v>935</v>
      </c>
      <c r="C244" s="269"/>
      <c r="D244" s="269"/>
      <c r="E244" s="269"/>
      <c r="F244" s="269"/>
      <c r="G244" s="269"/>
      <c r="H244" s="269"/>
      <c r="I244" s="269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</row>
    <row r="245" spans="1:70" s="9" customFormat="1" ht="23.25" customHeight="1" x14ac:dyDescent="0.2">
      <c r="A245" s="95">
        <v>1</v>
      </c>
      <c r="B245" s="113" t="s">
        <v>1025</v>
      </c>
      <c r="C245" s="95" t="s">
        <v>15</v>
      </c>
      <c r="D245" s="166" t="s">
        <v>129</v>
      </c>
      <c r="E245" s="166">
        <v>671.5</v>
      </c>
      <c r="F245" s="166">
        <v>684.7</v>
      </c>
      <c r="G245" s="166">
        <v>150.9</v>
      </c>
      <c r="H245" s="7">
        <f>G245*100/F245-100</f>
        <v>-77.961150868993712</v>
      </c>
      <c r="I245" s="189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</row>
    <row r="246" spans="1:70" s="9" customFormat="1" ht="33" customHeight="1" x14ac:dyDescent="0.2">
      <c r="A246" s="88" t="s">
        <v>130</v>
      </c>
      <c r="B246" s="270" t="s">
        <v>131</v>
      </c>
      <c r="C246" s="270"/>
      <c r="D246" s="270"/>
      <c r="E246" s="270"/>
      <c r="F246" s="270"/>
      <c r="G246" s="270"/>
      <c r="H246" s="270"/>
      <c r="I246" s="27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</row>
    <row r="247" spans="1:70" s="9" customFormat="1" ht="31.5" x14ac:dyDescent="0.2">
      <c r="A247" s="95">
        <v>1</v>
      </c>
      <c r="B247" s="113" t="s">
        <v>714</v>
      </c>
      <c r="C247" s="95" t="s">
        <v>15</v>
      </c>
      <c r="D247" s="166" t="s">
        <v>16</v>
      </c>
      <c r="E247" s="166">
        <v>100</v>
      </c>
      <c r="F247" s="166">
        <v>100</v>
      </c>
      <c r="G247" s="166">
        <v>100</v>
      </c>
      <c r="H247" s="7">
        <f>G247*100/F247-100</f>
        <v>0</v>
      </c>
      <c r="I247" s="189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</row>
    <row r="248" spans="1:70" s="9" customFormat="1" ht="15.75" customHeight="1" x14ac:dyDescent="0.2">
      <c r="A248" s="88" t="s">
        <v>132</v>
      </c>
      <c r="B248" s="270" t="s">
        <v>133</v>
      </c>
      <c r="C248" s="270"/>
      <c r="D248" s="270"/>
      <c r="E248" s="270"/>
      <c r="F248" s="270"/>
      <c r="G248" s="270"/>
      <c r="H248" s="270"/>
      <c r="I248" s="27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</row>
    <row r="249" spans="1:70" s="9" customFormat="1" ht="27" customHeight="1" x14ac:dyDescent="0.2">
      <c r="A249" s="95">
        <v>1</v>
      </c>
      <c r="B249" s="113" t="s">
        <v>134</v>
      </c>
      <c r="C249" s="95" t="s">
        <v>15</v>
      </c>
      <c r="D249" s="166" t="s">
        <v>20</v>
      </c>
      <c r="E249" s="166">
        <v>17</v>
      </c>
      <c r="F249" s="166">
        <v>18</v>
      </c>
      <c r="G249" s="166">
        <v>17</v>
      </c>
      <c r="H249" s="7">
        <f>G249*100/F249-100</f>
        <v>-5.5555555555555571</v>
      </c>
      <c r="I249" s="15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</row>
    <row r="250" spans="1:70" s="9" customFormat="1" ht="33.75" customHeight="1" x14ac:dyDescent="0.2">
      <c r="A250" s="88" t="s">
        <v>135</v>
      </c>
      <c r="B250" s="270" t="s">
        <v>136</v>
      </c>
      <c r="C250" s="270"/>
      <c r="D250" s="270"/>
      <c r="E250" s="270"/>
      <c r="F250" s="270"/>
      <c r="G250" s="270"/>
      <c r="H250" s="270"/>
      <c r="I250" s="27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</row>
    <row r="251" spans="1:70" s="9" customFormat="1" ht="35.25" customHeight="1" x14ac:dyDescent="0.2">
      <c r="A251" s="95">
        <v>1</v>
      </c>
      <c r="B251" s="113" t="s">
        <v>988</v>
      </c>
      <c r="C251" s="95" t="s">
        <v>15</v>
      </c>
      <c r="D251" s="166" t="s">
        <v>20</v>
      </c>
      <c r="E251" s="166">
        <v>8367</v>
      </c>
      <c r="F251" s="166">
        <v>7670</v>
      </c>
      <c r="G251" s="166">
        <v>2008</v>
      </c>
      <c r="H251" s="7">
        <f>G251*100/F251-100</f>
        <v>-73.820078226857888</v>
      </c>
      <c r="I251" s="15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</row>
    <row r="252" spans="1:70" ht="25.5" customHeight="1" x14ac:dyDescent="0.2">
      <c r="A252" s="88" t="s">
        <v>137</v>
      </c>
      <c r="B252" s="270" t="s">
        <v>139</v>
      </c>
      <c r="C252" s="270"/>
      <c r="D252" s="270"/>
      <c r="E252" s="270"/>
      <c r="F252" s="270"/>
      <c r="G252" s="270"/>
      <c r="H252" s="270"/>
      <c r="I252" s="270"/>
    </row>
    <row r="253" spans="1:70" ht="31.5" x14ac:dyDescent="0.2">
      <c r="A253" s="95">
        <v>1</v>
      </c>
      <c r="B253" s="113" t="s">
        <v>716</v>
      </c>
      <c r="C253" s="95" t="s">
        <v>15</v>
      </c>
      <c r="D253" s="166" t="s">
        <v>140</v>
      </c>
      <c r="E253" s="166">
        <v>2998</v>
      </c>
      <c r="F253" s="166">
        <v>3040</v>
      </c>
      <c r="G253" s="166">
        <v>3001</v>
      </c>
      <c r="H253" s="7">
        <f>G253*100/F253-100</f>
        <v>-1.2828947368421098</v>
      </c>
      <c r="I253" s="155"/>
    </row>
    <row r="254" spans="1:70" ht="21.75" customHeight="1" x14ac:dyDescent="0.2">
      <c r="A254" s="88" t="s">
        <v>138</v>
      </c>
      <c r="B254" s="270" t="s">
        <v>142</v>
      </c>
      <c r="C254" s="270"/>
      <c r="D254" s="270"/>
      <c r="E254" s="270"/>
      <c r="F254" s="270"/>
      <c r="G254" s="270"/>
      <c r="H254" s="270"/>
      <c r="I254" s="270"/>
    </row>
    <row r="255" spans="1:70" ht="21.75" customHeight="1" x14ac:dyDescent="0.2">
      <c r="A255" s="95">
        <v>1</v>
      </c>
      <c r="B255" s="113" t="s">
        <v>143</v>
      </c>
      <c r="C255" s="95" t="s">
        <v>15</v>
      </c>
      <c r="D255" s="166" t="s">
        <v>144</v>
      </c>
      <c r="E255" s="166">
        <v>1319</v>
      </c>
      <c r="F255" s="166">
        <v>1320</v>
      </c>
      <c r="G255" s="166">
        <v>280</v>
      </c>
      <c r="H255" s="7">
        <f>G255*100/F255-100</f>
        <v>-78.787878787878782</v>
      </c>
      <c r="I255" s="155"/>
    </row>
    <row r="256" spans="1:70" ht="21.75" customHeight="1" x14ac:dyDescent="0.2">
      <c r="A256" s="88" t="s">
        <v>141</v>
      </c>
      <c r="B256" s="270" t="s">
        <v>795</v>
      </c>
      <c r="C256" s="270"/>
      <c r="D256" s="270"/>
      <c r="E256" s="270"/>
      <c r="F256" s="270"/>
      <c r="G256" s="270"/>
      <c r="H256" s="270"/>
      <c r="I256" s="270"/>
    </row>
    <row r="257" spans="1:70" ht="21.75" customHeight="1" x14ac:dyDescent="0.2">
      <c r="A257" s="95">
        <v>1</v>
      </c>
      <c r="B257" s="113" t="s">
        <v>715</v>
      </c>
      <c r="C257" s="95" t="s">
        <v>15</v>
      </c>
      <c r="D257" s="166" t="s">
        <v>20</v>
      </c>
      <c r="E257" s="166">
        <v>0</v>
      </c>
      <c r="F257" s="166">
        <v>1</v>
      </c>
      <c r="G257" s="47">
        <v>0</v>
      </c>
      <c r="H257" s="7">
        <f>G257*100/F257-100</f>
        <v>-100</v>
      </c>
      <c r="I257" s="155"/>
    </row>
    <row r="258" spans="1:70" s="9" customFormat="1" ht="21.75" customHeight="1" x14ac:dyDescent="0.2">
      <c r="A258" s="88" t="s">
        <v>797</v>
      </c>
      <c r="B258" s="270" t="s">
        <v>1091</v>
      </c>
      <c r="C258" s="270"/>
      <c r="D258" s="270"/>
      <c r="E258" s="270"/>
      <c r="F258" s="270"/>
      <c r="G258" s="270"/>
      <c r="H258" s="270"/>
      <c r="I258" s="27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</row>
    <row r="259" spans="1:70" s="9" customFormat="1" ht="21.75" customHeight="1" x14ac:dyDescent="0.2">
      <c r="A259" s="95">
        <v>1</v>
      </c>
      <c r="B259" s="113" t="s">
        <v>715</v>
      </c>
      <c r="C259" s="95" t="s">
        <v>15</v>
      </c>
      <c r="D259" s="166" t="s">
        <v>20</v>
      </c>
      <c r="E259" s="166">
        <v>0</v>
      </c>
      <c r="F259" s="166">
        <v>1</v>
      </c>
      <c r="G259" s="166">
        <v>0</v>
      </c>
      <c r="H259" s="7">
        <f>G259*100/F259-100</f>
        <v>-100</v>
      </c>
      <c r="I259" s="15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</row>
    <row r="260" spans="1:70" s="9" customFormat="1" ht="22.5" customHeight="1" x14ac:dyDescent="0.2">
      <c r="A260" s="114" t="s">
        <v>145</v>
      </c>
      <c r="B260" s="269" t="s">
        <v>1213</v>
      </c>
      <c r="C260" s="269"/>
      <c r="D260" s="269"/>
      <c r="E260" s="269"/>
      <c r="F260" s="269"/>
      <c r="G260" s="269"/>
      <c r="H260" s="269"/>
      <c r="I260" s="269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</row>
    <row r="261" spans="1:70" s="9" customFormat="1" ht="31.5" x14ac:dyDescent="0.2">
      <c r="A261" s="95">
        <v>1</v>
      </c>
      <c r="B261" s="113" t="s">
        <v>717</v>
      </c>
      <c r="C261" s="95" t="s">
        <v>15</v>
      </c>
      <c r="D261" s="166" t="s">
        <v>146</v>
      </c>
      <c r="E261" s="166">
        <v>128.30000000000001</v>
      </c>
      <c r="F261" s="166">
        <v>128.6</v>
      </c>
      <c r="G261" s="166">
        <v>32.1</v>
      </c>
      <c r="H261" s="7">
        <f>G261*100/F261-100</f>
        <v>-75.038880248833593</v>
      </c>
      <c r="I261" s="15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</row>
    <row r="262" spans="1:70" s="9" customFormat="1" ht="34.5" customHeight="1" x14ac:dyDescent="0.2">
      <c r="A262" s="88" t="s">
        <v>147</v>
      </c>
      <c r="B262" s="270" t="s">
        <v>72</v>
      </c>
      <c r="C262" s="270"/>
      <c r="D262" s="270"/>
      <c r="E262" s="270"/>
      <c r="F262" s="270"/>
      <c r="G262" s="270"/>
      <c r="H262" s="270"/>
      <c r="I262" s="27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</row>
    <row r="263" spans="1:70" s="9" customFormat="1" ht="17.25" customHeight="1" x14ac:dyDescent="0.2">
      <c r="A263" s="95">
        <v>1</v>
      </c>
      <c r="B263" s="113" t="s">
        <v>718</v>
      </c>
      <c r="C263" s="95" t="s">
        <v>15</v>
      </c>
      <c r="D263" s="166" t="s">
        <v>16</v>
      </c>
      <c r="E263" s="166">
        <v>109.8</v>
      </c>
      <c r="F263" s="166">
        <v>110.4</v>
      </c>
      <c r="G263" s="166">
        <v>27.6</v>
      </c>
      <c r="H263" s="7">
        <f>G263*100/F263-100</f>
        <v>-75</v>
      </c>
      <c r="I263" s="15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</row>
    <row r="264" spans="1:70" s="9" customFormat="1" ht="31.5" x14ac:dyDescent="0.2">
      <c r="A264" s="95">
        <v>2</v>
      </c>
      <c r="B264" s="113" t="s">
        <v>719</v>
      </c>
      <c r="C264" s="95" t="s">
        <v>15</v>
      </c>
      <c r="D264" s="166" t="s">
        <v>16</v>
      </c>
      <c r="E264" s="166">
        <v>100</v>
      </c>
      <c r="F264" s="166">
        <v>100</v>
      </c>
      <c r="G264" s="166">
        <v>100</v>
      </c>
      <c r="H264" s="7">
        <f>G264*100/F264-100</f>
        <v>0</v>
      </c>
      <c r="I264" s="15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</row>
    <row r="265" spans="1:70" s="9" customFormat="1" ht="19.5" hidden="1" customHeight="1" outlineLevel="1" x14ac:dyDescent="0.2">
      <c r="A265" s="88" t="s">
        <v>776</v>
      </c>
      <c r="B265" s="270" t="s">
        <v>777</v>
      </c>
      <c r="C265" s="270"/>
      <c r="D265" s="270"/>
      <c r="E265" s="270"/>
      <c r="F265" s="270"/>
      <c r="G265" s="270"/>
      <c r="H265" s="270"/>
      <c r="I265" s="27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</row>
    <row r="266" spans="1:70" s="9" customFormat="1" ht="19.5" hidden="1" customHeight="1" outlineLevel="1" x14ac:dyDescent="0.2">
      <c r="A266" s="95">
        <v>1</v>
      </c>
      <c r="B266" s="113" t="s">
        <v>715</v>
      </c>
      <c r="C266" s="95" t="s">
        <v>15</v>
      </c>
      <c r="D266" s="166" t="s">
        <v>20</v>
      </c>
      <c r="E266" s="166"/>
      <c r="F266" s="166"/>
      <c r="G266" s="166"/>
      <c r="H266" s="7" t="e">
        <f>G266*100/F266-100</f>
        <v>#DIV/0!</v>
      </c>
      <c r="I266" s="15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</row>
    <row r="267" spans="1:70" s="9" customFormat="1" ht="30" hidden="1" customHeight="1" outlineLevel="1" x14ac:dyDescent="0.2">
      <c r="A267" s="88" t="s">
        <v>779</v>
      </c>
      <c r="B267" s="270" t="s">
        <v>778</v>
      </c>
      <c r="C267" s="270"/>
      <c r="D267" s="270"/>
      <c r="E267" s="270"/>
      <c r="F267" s="270"/>
      <c r="G267" s="270"/>
      <c r="H267" s="270"/>
      <c r="I267" s="27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</row>
    <row r="268" spans="1:70" s="9" customFormat="1" hidden="1" outlineLevel="1" x14ac:dyDescent="0.2">
      <c r="A268" s="95">
        <v>1</v>
      </c>
      <c r="B268" s="113" t="s">
        <v>715</v>
      </c>
      <c r="C268" s="95" t="s">
        <v>15</v>
      </c>
      <c r="D268" s="166" t="s">
        <v>20</v>
      </c>
      <c r="E268" s="166"/>
      <c r="F268" s="166"/>
      <c r="G268" s="166"/>
      <c r="H268" s="7" t="e">
        <f>G268*100/F268-100</f>
        <v>#DIV/0!</v>
      </c>
      <c r="I268" s="15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</row>
    <row r="269" spans="1:70" s="9" customFormat="1" ht="24" customHeight="1" collapsed="1" x14ac:dyDescent="0.2">
      <c r="A269" s="114" t="s">
        <v>148</v>
      </c>
      <c r="B269" s="269" t="s">
        <v>1214</v>
      </c>
      <c r="C269" s="269"/>
      <c r="D269" s="269"/>
      <c r="E269" s="269"/>
      <c r="F269" s="269"/>
      <c r="G269" s="269"/>
      <c r="H269" s="269"/>
      <c r="I269" s="269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</row>
    <row r="270" spans="1:70" s="9" customFormat="1" ht="47.25" x14ac:dyDescent="0.2">
      <c r="A270" s="95">
        <v>1</v>
      </c>
      <c r="B270" s="113" t="s">
        <v>1139</v>
      </c>
      <c r="C270" s="95" t="s">
        <v>15</v>
      </c>
      <c r="D270" s="166" t="s">
        <v>16</v>
      </c>
      <c r="E270" s="166">
        <v>22.6</v>
      </c>
      <c r="F270" s="166">
        <v>20</v>
      </c>
      <c r="G270" s="166">
        <v>4.7</v>
      </c>
      <c r="H270" s="7">
        <f>G270*100/F270-100</f>
        <v>-76.5</v>
      </c>
      <c r="I270" s="15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</row>
    <row r="271" spans="1:70" s="9" customFormat="1" ht="31.5" customHeight="1" x14ac:dyDescent="0.2">
      <c r="A271" s="88" t="s">
        <v>149</v>
      </c>
      <c r="B271" s="270" t="s">
        <v>150</v>
      </c>
      <c r="C271" s="270"/>
      <c r="D271" s="270"/>
      <c r="E271" s="270"/>
      <c r="F271" s="270"/>
      <c r="G271" s="270"/>
      <c r="H271" s="270"/>
      <c r="I271" s="27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</row>
    <row r="272" spans="1:70" s="9" customFormat="1" ht="21.75" customHeight="1" x14ac:dyDescent="0.2">
      <c r="A272" s="95">
        <v>1</v>
      </c>
      <c r="B272" s="113" t="s">
        <v>1138</v>
      </c>
      <c r="C272" s="95" t="s">
        <v>15</v>
      </c>
      <c r="D272" s="166" t="s">
        <v>151</v>
      </c>
      <c r="E272" s="166">
        <v>26.4</v>
      </c>
      <c r="F272" s="166">
        <v>23.5</v>
      </c>
      <c r="G272" s="166">
        <v>5.6</v>
      </c>
      <c r="H272" s="7">
        <f>G272*100/F272-100</f>
        <v>-76.170212765957444</v>
      </c>
      <c r="I272" s="15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</row>
    <row r="273" spans="1:70" s="9" customFormat="1" ht="38.25" customHeight="1" x14ac:dyDescent="0.2">
      <c r="A273" s="88" t="s">
        <v>152</v>
      </c>
      <c r="B273" s="270" t="s">
        <v>153</v>
      </c>
      <c r="C273" s="270"/>
      <c r="D273" s="270"/>
      <c r="E273" s="270"/>
      <c r="F273" s="270"/>
      <c r="G273" s="270"/>
      <c r="H273" s="270"/>
      <c r="I273" s="27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</row>
    <row r="274" spans="1:70" s="9" customFormat="1" ht="31.5" x14ac:dyDescent="0.2">
      <c r="A274" s="95">
        <v>1</v>
      </c>
      <c r="B274" s="113" t="s">
        <v>719</v>
      </c>
      <c r="C274" s="95" t="s">
        <v>15</v>
      </c>
      <c r="D274" s="166" t="s">
        <v>16</v>
      </c>
      <c r="E274" s="166">
        <v>100</v>
      </c>
      <c r="F274" s="166">
        <v>100</v>
      </c>
      <c r="G274" s="166">
        <v>100</v>
      </c>
      <c r="H274" s="7">
        <f>G274*100/F274-100</f>
        <v>0</v>
      </c>
      <c r="I274" s="149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</row>
    <row r="275" spans="1:70" s="9" customFormat="1" ht="28.5" hidden="1" customHeight="1" outlineLevel="1" x14ac:dyDescent="0.2">
      <c r="A275" s="88" t="s">
        <v>781</v>
      </c>
      <c r="B275" s="270" t="s">
        <v>782</v>
      </c>
      <c r="C275" s="270"/>
      <c r="D275" s="270"/>
      <c r="E275" s="270"/>
      <c r="F275" s="270"/>
      <c r="G275" s="270"/>
      <c r="H275" s="270"/>
      <c r="I275" s="27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</row>
    <row r="276" spans="1:70" s="9" customFormat="1" hidden="1" outlineLevel="1" x14ac:dyDescent="0.2">
      <c r="A276" s="95">
        <v>1</v>
      </c>
      <c r="B276" s="113" t="s">
        <v>715</v>
      </c>
      <c r="C276" s="95" t="s">
        <v>15</v>
      </c>
      <c r="D276" s="166" t="s">
        <v>20</v>
      </c>
      <c r="E276" s="166" t="s">
        <v>80</v>
      </c>
      <c r="F276" s="166">
        <v>0</v>
      </c>
      <c r="G276" s="166">
        <v>0</v>
      </c>
      <c r="H276" s="7" t="e">
        <f>G276*100/F276-100</f>
        <v>#DIV/0!</v>
      </c>
      <c r="I276" s="149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</row>
    <row r="277" spans="1:70" s="9" customFormat="1" ht="28.5" hidden="1" customHeight="1" outlineLevel="1" x14ac:dyDescent="0.2">
      <c r="A277" s="88" t="s">
        <v>783</v>
      </c>
      <c r="B277" s="270" t="s">
        <v>784</v>
      </c>
      <c r="C277" s="270"/>
      <c r="D277" s="270"/>
      <c r="E277" s="270"/>
      <c r="F277" s="270"/>
      <c r="G277" s="270"/>
      <c r="H277" s="270"/>
      <c r="I277" s="27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</row>
    <row r="278" spans="1:70" s="9" customFormat="1" hidden="1" outlineLevel="1" x14ac:dyDescent="0.2">
      <c r="A278" s="95">
        <v>1</v>
      </c>
      <c r="B278" s="113" t="s">
        <v>715</v>
      </c>
      <c r="C278" s="95" t="s">
        <v>15</v>
      </c>
      <c r="D278" s="166" t="s">
        <v>20</v>
      </c>
      <c r="E278" s="166" t="s">
        <v>80</v>
      </c>
      <c r="F278" s="166">
        <v>0</v>
      </c>
      <c r="G278" s="166">
        <v>0</v>
      </c>
      <c r="H278" s="7" t="e">
        <f>G278*100/F278-100</f>
        <v>#DIV/0!</v>
      </c>
      <c r="I278" s="149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</row>
    <row r="279" spans="1:70" s="9" customFormat="1" ht="38.25" customHeight="1" collapsed="1" x14ac:dyDescent="0.2">
      <c r="A279" s="88" t="s">
        <v>780</v>
      </c>
      <c r="B279" s="270" t="s">
        <v>1131</v>
      </c>
      <c r="C279" s="270"/>
      <c r="D279" s="270"/>
      <c r="E279" s="270"/>
      <c r="F279" s="270"/>
      <c r="G279" s="270"/>
      <c r="H279" s="270"/>
      <c r="I279" s="27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</row>
    <row r="280" spans="1:70" s="9" customFormat="1" ht="22.5" customHeight="1" x14ac:dyDescent="0.2">
      <c r="A280" s="95">
        <v>1</v>
      </c>
      <c r="B280" s="113" t="s">
        <v>715</v>
      </c>
      <c r="C280" s="95" t="s">
        <v>15</v>
      </c>
      <c r="D280" s="166" t="s">
        <v>20</v>
      </c>
      <c r="E280" s="166">
        <v>1</v>
      </c>
      <c r="F280" s="166">
        <v>1</v>
      </c>
      <c r="G280" s="166">
        <v>0</v>
      </c>
      <c r="H280" s="7">
        <f>G280*100/F280-100</f>
        <v>-100</v>
      </c>
      <c r="I280" s="149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</row>
    <row r="281" spans="1:70" s="9" customFormat="1" ht="38.25" customHeight="1" x14ac:dyDescent="0.2">
      <c r="A281" s="88" t="s">
        <v>1026</v>
      </c>
      <c r="B281" s="270" t="s">
        <v>1137</v>
      </c>
      <c r="C281" s="270"/>
      <c r="D281" s="270"/>
      <c r="E281" s="270"/>
      <c r="F281" s="270"/>
      <c r="G281" s="270"/>
      <c r="H281" s="270"/>
      <c r="I281" s="27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</row>
    <row r="282" spans="1:70" s="9" customFormat="1" x14ac:dyDescent="0.2">
      <c r="A282" s="95">
        <v>1</v>
      </c>
      <c r="B282" s="113" t="s">
        <v>715</v>
      </c>
      <c r="C282" s="95" t="s">
        <v>15</v>
      </c>
      <c r="D282" s="166" t="s">
        <v>20</v>
      </c>
      <c r="E282" s="166">
        <v>1</v>
      </c>
      <c r="F282" s="166">
        <v>1</v>
      </c>
      <c r="G282" s="166">
        <v>0</v>
      </c>
      <c r="H282" s="7">
        <f>G282*100/F282-100</f>
        <v>-100</v>
      </c>
      <c r="I282" s="149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</row>
    <row r="283" spans="1:70" s="9" customFormat="1" ht="24" customHeight="1" x14ac:dyDescent="0.2">
      <c r="A283" s="88" t="s">
        <v>781</v>
      </c>
      <c r="B283" s="270" t="s">
        <v>1092</v>
      </c>
      <c r="C283" s="270"/>
      <c r="D283" s="270"/>
      <c r="E283" s="270"/>
      <c r="F283" s="270"/>
      <c r="G283" s="270"/>
      <c r="H283" s="270"/>
      <c r="I283" s="27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</row>
    <row r="284" spans="1:70" s="9" customFormat="1" ht="18.75" customHeight="1" x14ac:dyDescent="0.2">
      <c r="A284" s="95">
        <v>1</v>
      </c>
      <c r="B284" s="113" t="s">
        <v>715</v>
      </c>
      <c r="C284" s="95" t="s">
        <v>15</v>
      </c>
      <c r="D284" s="166" t="s">
        <v>20</v>
      </c>
      <c r="E284" s="166">
        <v>0</v>
      </c>
      <c r="F284" s="166">
        <v>1</v>
      </c>
      <c r="G284" s="166">
        <v>0</v>
      </c>
      <c r="H284" s="7">
        <f>G284*100/F284-100</f>
        <v>-100</v>
      </c>
      <c r="I284" s="149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</row>
    <row r="285" spans="1:70" s="9" customFormat="1" ht="24" customHeight="1" x14ac:dyDescent="0.2">
      <c r="A285" s="114" t="s">
        <v>154</v>
      </c>
      <c r="B285" s="269" t="s">
        <v>1215</v>
      </c>
      <c r="C285" s="269"/>
      <c r="D285" s="269"/>
      <c r="E285" s="269"/>
      <c r="F285" s="269"/>
      <c r="G285" s="269"/>
      <c r="H285" s="269"/>
      <c r="I285" s="269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</row>
    <row r="286" spans="1:70" s="9" customFormat="1" ht="23.25" customHeight="1" x14ac:dyDescent="0.2">
      <c r="A286" s="95">
        <v>1</v>
      </c>
      <c r="B286" s="113" t="s">
        <v>1146</v>
      </c>
      <c r="C286" s="95" t="s">
        <v>15</v>
      </c>
      <c r="D286" s="166" t="s">
        <v>151</v>
      </c>
      <c r="E286" s="166">
        <v>1518.2</v>
      </c>
      <c r="F286" s="166">
        <v>1505.3</v>
      </c>
      <c r="G286" s="166">
        <v>376.5</v>
      </c>
      <c r="H286" s="7">
        <f>G286*100/F286-100</f>
        <v>-74.988374410416526</v>
      </c>
      <c r="I286" s="15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</row>
    <row r="287" spans="1:70" s="9" customFormat="1" ht="36" customHeight="1" x14ac:dyDescent="0.2">
      <c r="A287" s="88" t="s">
        <v>155</v>
      </c>
      <c r="B287" s="270" t="s">
        <v>72</v>
      </c>
      <c r="C287" s="270"/>
      <c r="D287" s="270"/>
      <c r="E287" s="270"/>
      <c r="F287" s="270"/>
      <c r="G287" s="270"/>
      <c r="H287" s="270"/>
      <c r="I287" s="27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</row>
    <row r="288" spans="1:70" s="9" customFormat="1" ht="47.25" x14ac:dyDescent="0.2">
      <c r="A288" s="95">
        <v>1</v>
      </c>
      <c r="B288" s="113" t="s">
        <v>720</v>
      </c>
      <c r="C288" s="95" t="s">
        <v>15</v>
      </c>
      <c r="D288" s="166" t="s">
        <v>16</v>
      </c>
      <c r="E288" s="166">
        <v>403.2</v>
      </c>
      <c r="F288" s="166">
        <v>378</v>
      </c>
      <c r="G288" s="166">
        <v>90.8</v>
      </c>
      <c r="H288" s="7">
        <f>G288*100/F288-100</f>
        <v>-75.978835978835974</v>
      </c>
      <c r="I288" s="15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</row>
    <row r="289" spans="1:70" s="9" customFormat="1" ht="17.25" customHeight="1" x14ac:dyDescent="0.2">
      <c r="A289" s="88" t="s">
        <v>156</v>
      </c>
      <c r="B289" s="270" t="s">
        <v>785</v>
      </c>
      <c r="C289" s="270"/>
      <c r="D289" s="270"/>
      <c r="E289" s="270"/>
      <c r="F289" s="270"/>
      <c r="G289" s="270"/>
      <c r="H289" s="270"/>
      <c r="I289" s="27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</row>
    <row r="290" spans="1:70" s="9" customFormat="1" ht="23.25" customHeight="1" x14ac:dyDescent="0.2">
      <c r="A290" s="95">
        <v>1</v>
      </c>
      <c r="B290" s="113" t="s">
        <v>715</v>
      </c>
      <c r="C290" s="95" t="s">
        <v>15</v>
      </c>
      <c r="D290" s="166" t="s">
        <v>20</v>
      </c>
      <c r="E290" s="166">
        <v>6</v>
      </c>
      <c r="F290" s="166">
        <v>6</v>
      </c>
      <c r="G290" s="166">
        <v>6</v>
      </c>
      <c r="H290" s="7">
        <f>G290*100/F290-100</f>
        <v>0</v>
      </c>
      <c r="I290" s="15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</row>
    <row r="291" spans="1:70" s="9" customFormat="1" ht="20.25" customHeight="1" x14ac:dyDescent="0.2">
      <c r="A291" s="88" t="s">
        <v>158</v>
      </c>
      <c r="B291" s="270" t="s">
        <v>157</v>
      </c>
      <c r="C291" s="270"/>
      <c r="D291" s="270"/>
      <c r="E291" s="270"/>
      <c r="F291" s="270"/>
      <c r="G291" s="270"/>
      <c r="H291" s="270"/>
      <c r="I291" s="27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</row>
    <row r="292" spans="1:70" s="9" customFormat="1" ht="31.5" x14ac:dyDescent="0.2">
      <c r="A292" s="95">
        <v>1</v>
      </c>
      <c r="B292" s="113" t="s">
        <v>719</v>
      </c>
      <c r="C292" s="95" t="s">
        <v>15</v>
      </c>
      <c r="D292" s="166" t="s">
        <v>16</v>
      </c>
      <c r="E292" s="166">
        <v>100</v>
      </c>
      <c r="F292" s="166">
        <v>100</v>
      </c>
      <c r="G292" s="166">
        <v>100</v>
      </c>
      <c r="H292" s="7">
        <f>G292*100/F292-100</f>
        <v>0</v>
      </c>
      <c r="I292" s="149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</row>
    <row r="293" spans="1:70" s="9" customFormat="1" ht="33.75" customHeight="1" x14ac:dyDescent="0.2">
      <c r="A293" s="88" t="s">
        <v>160</v>
      </c>
      <c r="B293" s="270" t="s">
        <v>159</v>
      </c>
      <c r="C293" s="270"/>
      <c r="D293" s="270"/>
      <c r="E293" s="270"/>
      <c r="F293" s="270"/>
      <c r="G293" s="270"/>
      <c r="H293" s="270"/>
      <c r="I293" s="27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</row>
    <row r="294" spans="1:70" s="9" customFormat="1" x14ac:dyDescent="0.2">
      <c r="A294" s="95">
        <v>1</v>
      </c>
      <c r="B294" s="113" t="s">
        <v>721</v>
      </c>
      <c r="C294" s="95" t="s">
        <v>15</v>
      </c>
      <c r="D294" s="166" t="s">
        <v>20</v>
      </c>
      <c r="E294" s="166">
        <v>14</v>
      </c>
      <c r="F294" s="166">
        <v>14</v>
      </c>
      <c r="G294" s="166">
        <v>14</v>
      </c>
      <c r="H294" s="7">
        <f>G294*100/F294-100</f>
        <v>0</v>
      </c>
      <c r="I294" s="15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</row>
    <row r="295" spans="1:70" s="9" customFormat="1" ht="24" customHeight="1" x14ac:dyDescent="0.2">
      <c r="A295" s="88" t="s">
        <v>161</v>
      </c>
      <c r="B295" s="270" t="s">
        <v>1093</v>
      </c>
      <c r="C295" s="270"/>
      <c r="D295" s="270"/>
      <c r="E295" s="270"/>
      <c r="F295" s="270"/>
      <c r="G295" s="270"/>
      <c r="H295" s="270"/>
      <c r="I295" s="27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</row>
    <row r="296" spans="1:70" s="9" customFormat="1" x14ac:dyDescent="0.2">
      <c r="A296" s="95">
        <v>1</v>
      </c>
      <c r="B296" s="113" t="s">
        <v>715</v>
      </c>
      <c r="C296" s="95" t="s">
        <v>15</v>
      </c>
      <c r="D296" s="166" t="s">
        <v>20</v>
      </c>
      <c r="E296" s="166">
        <v>1</v>
      </c>
      <c r="F296" s="166">
        <v>1</v>
      </c>
      <c r="G296" s="166">
        <v>0</v>
      </c>
      <c r="H296" s="7">
        <f>G296*100/F296-100</f>
        <v>-100</v>
      </c>
      <c r="I296" s="149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</row>
    <row r="297" spans="1:70" s="9" customFormat="1" ht="34.5" customHeight="1" x14ac:dyDescent="0.2">
      <c r="A297" s="88" t="s">
        <v>786</v>
      </c>
      <c r="B297" s="270" t="s">
        <v>789</v>
      </c>
      <c r="C297" s="270"/>
      <c r="D297" s="270"/>
      <c r="E297" s="270"/>
      <c r="F297" s="270"/>
      <c r="G297" s="270"/>
      <c r="H297" s="270"/>
      <c r="I297" s="27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</row>
    <row r="298" spans="1:70" s="9" customFormat="1" x14ac:dyDescent="0.2">
      <c r="A298" s="95">
        <v>1</v>
      </c>
      <c r="B298" s="113" t="s">
        <v>715</v>
      </c>
      <c r="C298" s="95" t="s">
        <v>15</v>
      </c>
      <c r="D298" s="166" t="s">
        <v>20</v>
      </c>
      <c r="E298" s="166">
        <v>1</v>
      </c>
      <c r="F298" s="21">
        <v>1</v>
      </c>
      <c r="G298" s="166">
        <v>0</v>
      </c>
      <c r="H298" s="7">
        <f>G298*100/F298-100</f>
        <v>-100</v>
      </c>
      <c r="I298" s="15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</row>
    <row r="299" spans="1:70" s="9" customFormat="1" ht="30" customHeight="1" x14ac:dyDescent="0.2">
      <c r="A299" s="88" t="s">
        <v>787</v>
      </c>
      <c r="B299" s="270" t="s">
        <v>799</v>
      </c>
      <c r="C299" s="270"/>
      <c r="D299" s="270"/>
      <c r="E299" s="270"/>
      <c r="F299" s="270"/>
      <c r="G299" s="270"/>
      <c r="H299" s="270"/>
      <c r="I299" s="27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</row>
    <row r="300" spans="1:70" s="9" customFormat="1" x14ac:dyDescent="0.2">
      <c r="A300" s="95">
        <v>1</v>
      </c>
      <c r="B300" s="113" t="s">
        <v>715</v>
      </c>
      <c r="C300" s="95" t="s">
        <v>15</v>
      </c>
      <c r="D300" s="166" t="s">
        <v>20</v>
      </c>
      <c r="E300" s="166">
        <v>1</v>
      </c>
      <c r="F300" s="21">
        <v>1</v>
      </c>
      <c r="G300" s="166">
        <v>0</v>
      </c>
      <c r="H300" s="7">
        <f>G300*100/F300-100</f>
        <v>-100</v>
      </c>
      <c r="I300" s="15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</row>
    <row r="301" spans="1:70" s="9" customFormat="1" ht="20.25" customHeight="1" x14ac:dyDescent="0.2">
      <c r="A301" s="114" t="s">
        <v>162</v>
      </c>
      <c r="B301" s="269" t="s">
        <v>1216</v>
      </c>
      <c r="C301" s="269"/>
      <c r="D301" s="269"/>
      <c r="E301" s="269"/>
      <c r="F301" s="269"/>
      <c r="G301" s="269"/>
      <c r="H301" s="269"/>
      <c r="I301" s="269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</row>
    <row r="302" spans="1:70" s="9" customFormat="1" x14ac:dyDescent="0.2">
      <c r="A302" s="95">
        <v>1</v>
      </c>
      <c r="B302" s="113" t="s">
        <v>722</v>
      </c>
      <c r="C302" s="95" t="s">
        <v>15</v>
      </c>
      <c r="D302" s="166" t="s">
        <v>151</v>
      </c>
      <c r="E302" s="166">
        <v>15.1</v>
      </c>
      <c r="F302" s="166">
        <v>15.2</v>
      </c>
      <c r="G302" s="166">
        <v>3.5</v>
      </c>
      <c r="H302" s="7">
        <f>G302*100/F302-100</f>
        <v>-76.973684210526315</v>
      </c>
      <c r="I302" s="149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</row>
    <row r="303" spans="1:70" s="9" customFormat="1" ht="15.75" customHeight="1" x14ac:dyDescent="0.2">
      <c r="A303" s="88" t="s">
        <v>163</v>
      </c>
      <c r="B303" s="270" t="s">
        <v>723</v>
      </c>
      <c r="C303" s="270"/>
      <c r="D303" s="270"/>
      <c r="E303" s="270"/>
      <c r="F303" s="270"/>
      <c r="G303" s="270"/>
      <c r="H303" s="270"/>
      <c r="I303" s="27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</row>
    <row r="304" spans="1:70" s="9" customFormat="1" ht="31.5" x14ac:dyDescent="0.2">
      <c r="A304" s="95">
        <v>1</v>
      </c>
      <c r="B304" s="113" t="s">
        <v>724</v>
      </c>
      <c r="C304" s="95" t="s">
        <v>15</v>
      </c>
      <c r="D304" s="166" t="s">
        <v>16</v>
      </c>
      <c r="E304" s="166">
        <v>12.9</v>
      </c>
      <c r="F304" s="166">
        <v>13</v>
      </c>
      <c r="G304" s="166">
        <v>3</v>
      </c>
      <c r="H304" s="7">
        <f>G304*100/F304-100</f>
        <v>-76.92307692307692</v>
      </c>
      <c r="I304" s="15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</row>
    <row r="305" spans="1:70" s="9" customFormat="1" ht="31.5" x14ac:dyDescent="0.2">
      <c r="A305" s="95">
        <v>2</v>
      </c>
      <c r="B305" s="113" t="s">
        <v>719</v>
      </c>
      <c r="C305" s="95" t="s">
        <v>15</v>
      </c>
      <c r="D305" s="166" t="s">
        <v>16</v>
      </c>
      <c r="E305" s="166">
        <v>100</v>
      </c>
      <c r="F305" s="166">
        <v>100</v>
      </c>
      <c r="G305" s="166">
        <v>100</v>
      </c>
      <c r="H305" s="7">
        <f>G305*100/F305-100</f>
        <v>0</v>
      </c>
      <c r="I305" s="149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</row>
    <row r="306" spans="1:70" s="9" customFormat="1" ht="15.75" customHeight="1" x14ac:dyDescent="0.2">
      <c r="A306" s="114" t="s">
        <v>164</v>
      </c>
      <c r="B306" s="269" t="s">
        <v>1217</v>
      </c>
      <c r="C306" s="269"/>
      <c r="D306" s="269"/>
      <c r="E306" s="269"/>
      <c r="F306" s="269"/>
      <c r="G306" s="269"/>
      <c r="H306" s="269"/>
      <c r="I306" s="269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</row>
    <row r="307" spans="1:70" s="9" customFormat="1" ht="47.25" x14ac:dyDescent="0.2">
      <c r="A307" s="95">
        <v>1</v>
      </c>
      <c r="B307" s="113" t="s">
        <v>725</v>
      </c>
      <c r="C307" s="95" t="s">
        <v>15</v>
      </c>
      <c r="D307" s="166" t="s">
        <v>16</v>
      </c>
      <c r="E307" s="166">
        <v>94.3</v>
      </c>
      <c r="F307" s="166">
        <v>94.5</v>
      </c>
      <c r="G307" s="166">
        <v>90</v>
      </c>
      <c r="H307" s="7">
        <f>G307*100/F307-100</f>
        <v>-4.7619047619047592</v>
      </c>
      <c r="I307" s="189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</row>
    <row r="308" spans="1:70" s="9" customFormat="1" ht="31.5" x14ac:dyDescent="0.2">
      <c r="A308" s="95">
        <v>2</v>
      </c>
      <c r="B308" s="113" t="s">
        <v>726</v>
      </c>
      <c r="C308" s="95" t="s">
        <v>15</v>
      </c>
      <c r="D308" s="166" t="s">
        <v>16</v>
      </c>
      <c r="E308" s="166">
        <v>102.4</v>
      </c>
      <c r="F308" s="166">
        <v>95</v>
      </c>
      <c r="G308" s="166">
        <v>48.2</v>
      </c>
      <c r="H308" s="7">
        <f>G308*100/F308-100</f>
        <v>-49.263157894736842</v>
      </c>
      <c r="I308" s="15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</row>
    <row r="309" spans="1:70" s="9" customFormat="1" ht="15.75" customHeight="1" x14ac:dyDescent="0.2">
      <c r="A309" s="88" t="s">
        <v>165</v>
      </c>
      <c r="B309" s="270" t="s">
        <v>166</v>
      </c>
      <c r="C309" s="270"/>
      <c r="D309" s="270"/>
      <c r="E309" s="270"/>
      <c r="F309" s="270"/>
      <c r="G309" s="270"/>
      <c r="H309" s="270"/>
      <c r="I309" s="27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</row>
    <row r="310" spans="1:70" s="9" customFormat="1" ht="31.5" x14ac:dyDescent="0.2">
      <c r="A310" s="95">
        <v>1</v>
      </c>
      <c r="B310" s="113" t="s">
        <v>727</v>
      </c>
      <c r="C310" s="95" t="s">
        <v>15</v>
      </c>
      <c r="D310" s="166" t="s">
        <v>16</v>
      </c>
      <c r="E310" s="166">
        <v>100</v>
      </c>
      <c r="F310" s="166">
        <v>100</v>
      </c>
      <c r="G310" s="166">
        <v>34.6</v>
      </c>
      <c r="H310" s="7">
        <f>G310/F310*100-100</f>
        <v>-65.400000000000006</v>
      </c>
      <c r="I310" s="15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</row>
    <row r="311" spans="1:70" s="9" customFormat="1" ht="15.75" customHeight="1" x14ac:dyDescent="0.2">
      <c r="A311" s="88" t="s">
        <v>682</v>
      </c>
      <c r="B311" s="270" t="s">
        <v>969</v>
      </c>
      <c r="C311" s="270"/>
      <c r="D311" s="270"/>
      <c r="E311" s="270"/>
      <c r="F311" s="270"/>
      <c r="G311" s="270"/>
      <c r="H311" s="270"/>
      <c r="I311" s="27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</row>
    <row r="312" spans="1:70" s="9" customFormat="1" ht="66" customHeight="1" x14ac:dyDescent="0.2">
      <c r="A312" s="95">
        <v>1</v>
      </c>
      <c r="B312" s="113" t="s">
        <v>970</v>
      </c>
      <c r="C312" s="95" t="s">
        <v>15</v>
      </c>
      <c r="D312" s="166" t="s">
        <v>20</v>
      </c>
      <c r="E312" s="166">
        <v>29</v>
      </c>
      <c r="F312" s="166">
        <v>29</v>
      </c>
      <c r="G312" s="166">
        <v>29</v>
      </c>
      <c r="H312" s="7">
        <f>G312*100/F312-100</f>
        <v>0</v>
      </c>
      <c r="I312" s="149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</row>
    <row r="313" spans="1:70" s="9" customFormat="1" ht="31.5" customHeight="1" x14ac:dyDescent="0.2">
      <c r="A313" s="88" t="s">
        <v>683</v>
      </c>
      <c r="B313" s="270" t="s">
        <v>167</v>
      </c>
      <c r="C313" s="270"/>
      <c r="D313" s="270"/>
      <c r="E313" s="270"/>
      <c r="F313" s="270"/>
      <c r="G313" s="270"/>
      <c r="H313" s="270"/>
      <c r="I313" s="27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</row>
    <row r="314" spans="1:70" s="9" customFormat="1" ht="101.25" customHeight="1" x14ac:dyDescent="0.2">
      <c r="A314" s="95">
        <v>1</v>
      </c>
      <c r="B314" s="113" t="s">
        <v>728</v>
      </c>
      <c r="C314" s="95" t="s">
        <v>15</v>
      </c>
      <c r="D314" s="166" t="s">
        <v>16</v>
      </c>
      <c r="E314" s="166">
        <v>100</v>
      </c>
      <c r="F314" s="166">
        <v>100</v>
      </c>
      <c r="G314" s="166">
        <v>100</v>
      </c>
      <c r="H314" s="7">
        <f>G314*100/F314-100</f>
        <v>0</v>
      </c>
      <c r="I314" s="149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</row>
    <row r="315" spans="1:70" s="9" customFormat="1" ht="20.25" customHeight="1" x14ac:dyDescent="0.2">
      <c r="A315" s="88" t="s">
        <v>684</v>
      </c>
      <c r="B315" s="270" t="s">
        <v>729</v>
      </c>
      <c r="C315" s="270"/>
      <c r="D315" s="270"/>
      <c r="E315" s="270"/>
      <c r="F315" s="270"/>
      <c r="G315" s="270"/>
      <c r="H315" s="270"/>
      <c r="I315" s="27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</row>
    <row r="316" spans="1:70" s="9" customFormat="1" ht="80.25" customHeight="1" x14ac:dyDescent="0.2">
      <c r="A316" s="95">
        <v>1</v>
      </c>
      <c r="B316" s="113" t="s">
        <v>168</v>
      </c>
      <c r="C316" s="95" t="s">
        <v>15</v>
      </c>
      <c r="D316" s="166" t="s">
        <v>16</v>
      </c>
      <c r="E316" s="166">
        <v>100</v>
      </c>
      <c r="F316" s="166">
        <v>100</v>
      </c>
      <c r="G316" s="166">
        <v>100</v>
      </c>
      <c r="H316" s="7">
        <f>G316*100/F316-100</f>
        <v>0</v>
      </c>
      <c r="I316" s="149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</row>
    <row r="317" spans="1:70" s="9" customFormat="1" ht="18.75" customHeight="1" x14ac:dyDescent="0.2">
      <c r="A317" s="157">
        <v>5</v>
      </c>
      <c r="B317" s="268" t="s">
        <v>974</v>
      </c>
      <c r="C317" s="268"/>
      <c r="D317" s="268"/>
      <c r="E317" s="268"/>
      <c r="F317" s="268"/>
      <c r="G317" s="268"/>
      <c r="H317" s="268"/>
      <c r="I317" s="26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</row>
    <row r="318" spans="1:70" s="4" customFormat="1" ht="94.5" customHeight="1" x14ac:dyDescent="0.2">
      <c r="A318" s="166">
        <v>1</v>
      </c>
      <c r="B318" s="161" t="s">
        <v>939</v>
      </c>
      <c r="C318" s="166" t="s">
        <v>884</v>
      </c>
      <c r="D318" s="166" t="s">
        <v>16</v>
      </c>
      <c r="E318" s="8">
        <v>100</v>
      </c>
      <c r="F318" s="8">
        <v>100</v>
      </c>
      <c r="G318" s="8">
        <v>100</v>
      </c>
      <c r="H318" s="8">
        <f>G318/F318*100-100</f>
        <v>0</v>
      </c>
      <c r="I318" s="155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</row>
    <row r="319" spans="1:70" s="4" customFormat="1" ht="47.25" x14ac:dyDescent="0.2">
      <c r="A319" s="166">
        <v>2</v>
      </c>
      <c r="B319" s="161" t="s">
        <v>940</v>
      </c>
      <c r="C319" s="166" t="s">
        <v>884</v>
      </c>
      <c r="D319" s="166" t="s">
        <v>169</v>
      </c>
      <c r="E319" s="217">
        <v>630.59100000000001</v>
      </c>
      <c r="F319" s="8">
        <v>600</v>
      </c>
      <c r="G319" s="217">
        <v>304.017</v>
      </c>
      <c r="H319" s="8">
        <f t="shared" ref="H319:H327" si="4">G319/F319*100-100</f>
        <v>-49.330500000000001</v>
      </c>
      <c r="I319" s="155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</row>
    <row r="320" spans="1:70" s="4" customFormat="1" ht="51" customHeight="1" x14ac:dyDescent="0.2">
      <c r="A320" s="166">
        <v>3</v>
      </c>
      <c r="B320" s="161" t="s">
        <v>989</v>
      </c>
      <c r="C320" s="166" t="s">
        <v>884</v>
      </c>
      <c r="D320" s="166" t="s">
        <v>16</v>
      </c>
      <c r="E320" s="8">
        <v>100</v>
      </c>
      <c r="F320" s="8">
        <v>100</v>
      </c>
      <c r="G320" s="8">
        <v>102.8</v>
      </c>
      <c r="H320" s="8">
        <f t="shared" si="4"/>
        <v>2.7999999999999972</v>
      </c>
      <c r="I320" s="155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</row>
    <row r="321" spans="1:70" s="4" customFormat="1" ht="50.25" customHeight="1" x14ac:dyDescent="0.2">
      <c r="A321" s="166">
        <v>4</v>
      </c>
      <c r="B321" s="161" t="s">
        <v>170</v>
      </c>
      <c r="C321" s="166" t="s">
        <v>885</v>
      </c>
      <c r="D321" s="166" t="s">
        <v>16</v>
      </c>
      <c r="E321" s="166">
        <v>0.77</v>
      </c>
      <c r="F321" s="166">
        <v>0.85</v>
      </c>
      <c r="G321" s="166">
        <v>0.72</v>
      </c>
      <c r="H321" s="8">
        <f>100-G321/F321*100</f>
        <v>15.294117647058826</v>
      </c>
      <c r="I321" s="192" t="s">
        <v>1147</v>
      </c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</row>
    <row r="322" spans="1:70" s="4" customFormat="1" ht="52.5" customHeight="1" x14ac:dyDescent="0.2">
      <c r="A322" s="166">
        <v>5</v>
      </c>
      <c r="B322" s="161" t="s">
        <v>941</v>
      </c>
      <c r="C322" s="166" t="s">
        <v>884</v>
      </c>
      <c r="D322" s="166" t="s">
        <v>16</v>
      </c>
      <c r="E322" s="8">
        <v>84.8</v>
      </c>
      <c r="F322" s="8">
        <v>85</v>
      </c>
      <c r="G322" s="8">
        <v>92.9</v>
      </c>
      <c r="H322" s="8">
        <f t="shared" si="4"/>
        <v>9.294117647058826</v>
      </c>
      <c r="I322" s="12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</row>
    <row r="323" spans="1:70" s="4" customFormat="1" ht="48" customHeight="1" x14ac:dyDescent="0.2">
      <c r="A323" s="166">
        <v>6</v>
      </c>
      <c r="B323" s="161" t="s">
        <v>244</v>
      </c>
      <c r="C323" s="166" t="s">
        <v>884</v>
      </c>
      <c r="D323" s="166" t="s">
        <v>16</v>
      </c>
      <c r="E323" s="8">
        <v>62</v>
      </c>
      <c r="F323" s="8">
        <v>61</v>
      </c>
      <c r="G323" s="8">
        <v>12</v>
      </c>
      <c r="H323" s="8">
        <f t="shared" si="4"/>
        <v>-80.327868852459019</v>
      </c>
      <c r="I323" s="19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</row>
    <row r="324" spans="1:70" s="4" customFormat="1" ht="63" x14ac:dyDescent="0.2">
      <c r="A324" s="166">
        <v>7</v>
      </c>
      <c r="B324" s="161" t="s">
        <v>942</v>
      </c>
      <c r="C324" s="166" t="s">
        <v>884</v>
      </c>
      <c r="D324" s="166" t="s">
        <v>171</v>
      </c>
      <c r="E324" s="166">
        <v>4</v>
      </c>
      <c r="F324" s="166">
        <v>3</v>
      </c>
      <c r="G324" s="166">
        <v>1</v>
      </c>
      <c r="H324" s="8">
        <f t="shared" si="4"/>
        <v>-66.666666666666671</v>
      </c>
      <c r="I324" s="19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</row>
    <row r="325" spans="1:70" s="4" customFormat="1" ht="48.75" customHeight="1" x14ac:dyDescent="0.2">
      <c r="A325" s="166">
        <v>8</v>
      </c>
      <c r="B325" s="161" t="s">
        <v>172</v>
      </c>
      <c r="C325" s="166" t="s">
        <v>884</v>
      </c>
      <c r="D325" s="166" t="s">
        <v>16</v>
      </c>
      <c r="E325" s="8">
        <v>62</v>
      </c>
      <c r="F325" s="8">
        <v>63</v>
      </c>
      <c r="G325" s="8">
        <v>20</v>
      </c>
      <c r="H325" s="8">
        <f t="shared" si="4"/>
        <v>-68.253968253968253</v>
      </c>
      <c r="I325" s="155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</row>
    <row r="326" spans="1:70" s="4" customFormat="1" ht="38.25" customHeight="1" x14ac:dyDescent="0.2">
      <c r="A326" s="166">
        <v>9</v>
      </c>
      <c r="B326" s="161" t="s">
        <v>173</v>
      </c>
      <c r="C326" s="166" t="s">
        <v>884</v>
      </c>
      <c r="D326" s="166" t="s">
        <v>171</v>
      </c>
      <c r="E326" s="166">
        <v>11</v>
      </c>
      <c r="F326" s="166">
        <v>22</v>
      </c>
      <c r="G326" s="166">
        <v>18</v>
      </c>
      <c r="H326" s="8">
        <f t="shared" si="4"/>
        <v>-18.181818181818173</v>
      </c>
      <c r="I326" s="19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</row>
    <row r="327" spans="1:70" s="4" customFormat="1" ht="38.25" customHeight="1" x14ac:dyDescent="0.2">
      <c r="A327" s="166">
        <v>10</v>
      </c>
      <c r="B327" s="161" t="s">
        <v>943</v>
      </c>
      <c r="C327" s="166" t="s">
        <v>884</v>
      </c>
      <c r="D327" s="166" t="s">
        <v>16</v>
      </c>
      <c r="E327" s="166">
        <v>110.77</v>
      </c>
      <c r="F327" s="8">
        <v>95</v>
      </c>
      <c r="G327" s="8">
        <v>69.63</v>
      </c>
      <c r="H327" s="8">
        <f t="shared" si="4"/>
        <v>-26.705263157894748</v>
      </c>
      <c r="I327" s="19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</row>
    <row r="328" spans="1:70" s="4" customFormat="1" ht="20.25" customHeight="1" x14ac:dyDescent="0.2">
      <c r="A328" s="114" t="s">
        <v>174</v>
      </c>
      <c r="B328" s="298" t="s">
        <v>886</v>
      </c>
      <c r="C328" s="299"/>
      <c r="D328" s="299"/>
      <c r="E328" s="299"/>
      <c r="F328" s="299"/>
      <c r="G328" s="299"/>
      <c r="H328" s="299"/>
      <c r="I328" s="300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</row>
    <row r="329" spans="1:70" s="4" customFormat="1" ht="85.5" customHeight="1" x14ac:dyDescent="0.2">
      <c r="A329" s="166">
        <v>1</v>
      </c>
      <c r="B329" s="161" t="s">
        <v>939</v>
      </c>
      <c r="C329" s="166" t="s">
        <v>884</v>
      </c>
      <c r="D329" s="166" t="s">
        <v>175</v>
      </c>
      <c r="E329" s="8">
        <v>100</v>
      </c>
      <c r="F329" s="8">
        <v>100</v>
      </c>
      <c r="G329" s="8">
        <v>100</v>
      </c>
      <c r="H329" s="8">
        <f>G329/F329*100-100</f>
        <v>0</v>
      </c>
      <c r="I329" s="216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</row>
    <row r="330" spans="1:70" s="4" customFormat="1" ht="18" customHeight="1" x14ac:dyDescent="0.2">
      <c r="A330" s="159" t="s">
        <v>176</v>
      </c>
      <c r="B330" s="290" t="s">
        <v>544</v>
      </c>
      <c r="C330" s="291"/>
      <c r="D330" s="291"/>
      <c r="E330" s="291"/>
      <c r="F330" s="291"/>
      <c r="G330" s="291"/>
      <c r="H330" s="291"/>
      <c r="I330" s="29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</row>
    <row r="331" spans="1:70" s="4" customFormat="1" ht="37.5" customHeight="1" x14ac:dyDescent="0.2">
      <c r="A331" s="167" t="s">
        <v>13</v>
      </c>
      <c r="B331" s="161" t="s">
        <v>177</v>
      </c>
      <c r="C331" s="166" t="s">
        <v>884</v>
      </c>
      <c r="D331" s="166" t="s">
        <v>46</v>
      </c>
      <c r="E331" s="19">
        <v>11044</v>
      </c>
      <c r="F331" s="19">
        <v>13179</v>
      </c>
      <c r="G331" s="19">
        <v>10802</v>
      </c>
      <c r="H331" s="8">
        <f>G331/F331*100-100</f>
        <v>-18.036269823203583</v>
      </c>
      <c r="I331" s="155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</row>
    <row r="332" spans="1:70" s="4" customFormat="1" ht="21" customHeight="1" x14ac:dyDescent="0.2">
      <c r="A332" s="159" t="s">
        <v>178</v>
      </c>
      <c r="B332" s="290" t="s">
        <v>730</v>
      </c>
      <c r="C332" s="291"/>
      <c r="D332" s="291"/>
      <c r="E332" s="291"/>
      <c r="F332" s="291"/>
      <c r="G332" s="291"/>
      <c r="H332" s="291"/>
      <c r="I332" s="29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</row>
    <row r="333" spans="1:70" s="4" customFormat="1" ht="57" customHeight="1" x14ac:dyDescent="0.2">
      <c r="A333" s="167" t="s">
        <v>13</v>
      </c>
      <c r="B333" s="161" t="s">
        <v>179</v>
      </c>
      <c r="C333" s="166" t="s">
        <v>884</v>
      </c>
      <c r="D333" s="166" t="s">
        <v>46</v>
      </c>
      <c r="E333" s="19">
        <v>8591</v>
      </c>
      <c r="F333" s="19">
        <v>8720</v>
      </c>
      <c r="G333" s="19">
        <v>7317</v>
      </c>
      <c r="H333" s="8">
        <f>G333/F333*100-100</f>
        <v>-16.089449541284409</v>
      </c>
      <c r="I333" s="155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</row>
    <row r="334" spans="1:70" s="4" customFormat="1" ht="33.75" customHeight="1" x14ac:dyDescent="0.2">
      <c r="A334" s="159" t="s">
        <v>180</v>
      </c>
      <c r="B334" s="290" t="s">
        <v>887</v>
      </c>
      <c r="C334" s="291"/>
      <c r="D334" s="291"/>
      <c r="E334" s="291"/>
      <c r="F334" s="291"/>
      <c r="G334" s="291"/>
      <c r="H334" s="291"/>
      <c r="I334" s="29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</row>
    <row r="335" spans="1:70" s="4" customFormat="1" ht="66" customHeight="1" x14ac:dyDescent="0.2">
      <c r="A335" s="167" t="s">
        <v>13</v>
      </c>
      <c r="B335" s="161" t="s">
        <v>181</v>
      </c>
      <c r="C335" s="166" t="s">
        <v>884</v>
      </c>
      <c r="D335" s="166" t="s">
        <v>46</v>
      </c>
      <c r="E335" s="166">
        <v>112</v>
      </c>
      <c r="F335" s="166">
        <v>120</v>
      </c>
      <c r="G335" s="166">
        <v>98</v>
      </c>
      <c r="H335" s="8">
        <f>G335/F335*100-100</f>
        <v>-18.333333333333329</v>
      </c>
      <c r="I335" s="155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</row>
    <row r="336" spans="1:70" s="4" customFormat="1" ht="21.75" customHeight="1" x14ac:dyDescent="0.2">
      <c r="A336" s="159" t="s">
        <v>182</v>
      </c>
      <c r="B336" s="290" t="s">
        <v>888</v>
      </c>
      <c r="C336" s="291"/>
      <c r="D336" s="291"/>
      <c r="E336" s="291"/>
      <c r="F336" s="291"/>
      <c r="G336" s="291"/>
      <c r="H336" s="291"/>
      <c r="I336" s="29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</row>
    <row r="337" spans="1:70" s="4" customFormat="1" ht="50.25" customHeight="1" x14ac:dyDescent="0.2">
      <c r="A337" s="167" t="s">
        <v>13</v>
      </c>
      <c r="B337" s="161" t="s">
        <v>183</v>
      </c>
      <c r="C337" s="166" t="s">
        <v>884</v>
      </c>
      <c r="D337" s="166" t="s">
        <v>46</v>
      </c>
      <c r="E337" s="166">
        <v>724</v>
      </c>
      <c r="F337" s="166">
        <v>767</v>
      </c>
      <c r="G337" s="166">
        <v>665</v>
      </c>
      <c r="H337" s="8">
        <f>G337/F337*100-100</f>
        <v>-13.298565840938721</v>
      </c>
      <c r="I337" s="155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</row>
    <row r="338" spans="1:70" s="4" customFormat="1" ht="18.75" customHeight="1" x14ac:dyDescent="0.2">
      <c r="A338" s="159" t="s">
        <v>184</v>
      </c>
      <c r="B338" s="290" t="s">
        <v>889</v>
      </c>
      <c r="C338" s="291"/>
      <c r="D338" s="291"/>
      <c r="E338" s="291"/>
      <c r="F338" s="291"/>
      <c r="G338" s="291"/>
      <c r="H338" s="291"/>
      <c r="I338" s="29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</row>
    <row r="339" spans="1:70" s="4" customFormat="1" ht="50.25" customHeight="1" x14ac:dyDescent="0.2">
      <c r="A339" s="167" t="s">
        <v>13</v>
      </c>
      <c r="B339" s="161" t="s">
        <v>185</v>
      </c>
      <c r="C339" s="166" t="s">
        <v>884</v>
      </c>
      <c r="D339" s="166" t="s">
        <v>46</v>
      </c>
      <c r="E339" s="19">
        <v>817</v>
      </c>
      <c r="F339" s="19">
        <v>825</v>
      </c>
      <c r="G339" s="19">
        <v>808</v>
      </c>
      <c r="H339" s="8">
        <f>G339/F339*100-100</f>
        <v>-2.0606060606060623</v>
      </c>
      <c r="I339" s="155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</row>
    <row r="340" spans="1:70" s="4" customFormat="1" ht="20.25" customHeight="1" x14ac:dyDescent="0.2">
      <c r="A340" s="159" t="s">
        <v>186</v>
      </c>
      <c r="B340" s="290" t="s">
        <v>545</v>
      </c>
      <c r="C340" s="291"/>
      <c r="D340" s="291"/>
      <c r="E340" s="291"/>
      <c r="F340" s="291"/>
      <c r="G340" s="291"/>
      <c r="H340" s="291"/>
      <c r="I340" s="29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</row>
    <row r="341" spans="1:70" s="4" customFormat="1" ht="45.75" customHeight="1" x14ac:dyDescent="0.2">
      <c r="A341" s="167" t="s">
        <v>13</v>
      </c>
      <c r="B341" s="161" t="s">
        <v>187</v>
      </c>
      <c r="C341" s="166" t="s">
        <v>884</v>
      </c>
      <c r="D341" s="166" t="s">
        <v>46</v>
      </c>
      <c r="E341" s="19">
        <v>1417</v>
      </c>
      <c r="F341" s="19">
        <v>1450</v>
      </c>
      <c r="G341" s="19">
        <v>1316</v>
      </c>
      <c r="H341" s="8">
        <f>G341/F341*100-100</f>
        <v>-9.2413793103448256</v>
      </c>
      <c r="I341" s="155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</row>
    <row r="342" spans="1:70" s="4" customFormat="1" ht="36.75" customHeight="1" x14ac:dyDescent="0.2">
      <c r="A342" s="159" t="s">
        <v>188</v>
      </c>
      <c r="B342" s="290" t="s">
        <v>546</v>
      </c>
      <c r="C342" s="291"/>
      <c r="D342" s="291"/>
      <c r="E342" s="291"/>
      <c r="F342" s="291"/>
      <c r="G342" s="291"/>
      <c r="H342" s="291"/>
      <c r="I342" s="29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</row>
    <row r="343" spans="1:70" s="4" customFormat="1" ht="66" customHeight="1" x14ac:dyDescent="0.2">
      <c r="A343" s="167" t="s">
        <v>13</v>
      </c>
      <c r="B343" s="161" t="s">
        <v>189</v>
      </c>
      <c r="C343" s="166" t="s">
        <v>884</v>
      </c>
      <c r="D343" s="166" t="s">
        <v>46</v>
      </c>
      <c r="E343" s="166">
        <v>23</v>
      </c>
      <c r="F343" s="166">
        <v>35</v>
      </c>
      <c r="G343" s="166">
        <v>9</v>
      </c>
      <c r="H343" s="8">
        <f>G343/F343*100-100</f>
        <v>-74.285714285714292</v>
      </c>
      <c r="I343" s="155" t="s">
        <v>1148</v>
      </c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</row>
    <row r="344" spans="1:70" s="4" customFormat="1" ht="37.5" customHeight="1" x14ac:dyDescent="0.2">
      <c r="A344" s="159" t="s">
        <v>190</v>
      </c>
      <c r="B344" s="290" t="s">
        <v>990</v>
      </c>
      <c r="C344" s="291"/>
      <c r="D344" s="291"/>
      <c r="E344" s="291"/>
      <c r="F344" s="291"/>
      <c r="G344" s="291"/>
      <c r="H344" s="291"/>
      <c r="I344" s="29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</row>
    <row r="345" spans="1:70" s="4" customFormat="1" ht="45.75" customHeight="1" x14ac:dyDescent="0.2">
      <c r="A345" s="167" t="s">
        <v>13</v>
      </c>
      <c r="B345" s="161" t="s">
        <v>191</v>
      </c>
      <c r="C345" s="166" t="s">
        <v>884</v>
      </c>
      <c r="D345" s="166" t="s">
        <v>46</v>
      </c>
      <c r="E345" s="19">
        <v>1628</v>
      </c>
      <c r="F345" s="19">
        <v>1750</v>
      </c>
      <c r="G345" s="19">
        <v>1646</v>
      </c>
      <c r="H345" s="8">
        <f>G345/F345*100-100</f>
        <v>-5.942857142857136</v>
      </c>
      <c r="I345" s="155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</row>
    <row r="346" spans="1:70" s="4" customFormat="1" ht="22.5" customHeight="1" x14ac:dyDescent="0.2">
      <c r="A346" s="159" t="s">
        <v>192</v>
      </c>
      <c r="B346" s="290" t="s">
        <v>890</v>
      </c>
      <c r="C346" s="291"/>
      <c r="D346" s="291"/>
      <c r="E346" s="291"/>
      <c r="F346" s="291"/>
      <c r="G346" s="291"/>
      <c r="H346" s="291"/>
      <c r="I346" s="29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</row>
    <row r="347" spans="1:70" s="4" customFormat="1" ht="39.75" customHeight="1" x14ac:dyDescent="0.2">
      <c r="A347" s="167" t="s">
        <v>13</v>
      </c>
      <c r="B347" s="161" t="s">
        <v>195</v>
      </c>
      <c r="C347" s="166" t="s">
        <v>884</v>
      </c>
      <c r="D347" s="166" t="s">
        <v>46</v>
      </c>
      <c r="E347" s="19">
        <v>5478</v>
      </c>
      <c r="F347" s="19">
        <v>5650</v>
      </c>
      <c r="G347" s="19">
        <v>5399</v>
      </c>
      <c r="H347" s="8">
        <f>G347/F347*100-100</f>
        <v>-4.4424778761061958</v>
      </c>
      <c r="I347" s="155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</row>
    <row r="348" spans="1:70" s="4" customFormat="1" ht="27.75" customHeight="1" x14ac:dyDescent="0.2">
      <c r="A348" s="159" t="s">
        <v>193</v>
      </c>
      <c r="B348" s="290" t="s">
        <v>731</v>
      </c>
      <c r="C348" s="291"/>
      <c r="D348" s="291"/>
      <c r="E348" s="291"/>
      <c r="F348" s="291"/>
      <c r="G348" s="291"/>
      <c r="H348" s="291"/>
      <c r="I348" s="29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</row>
    <row r="349" spans="1:70" s="4" customFormat="1" ht="33.75" customHeight="1" x14ac:dyDescent="0.2">
      <c r="A349" s="167" t="s">
        <v>13</v>
      </c>
      <c r="B349" s="161" t="s">
        <v>197</v>
      </c>
      <c r="C349" s="166" t="s">
        <v>884</v>
      </c>
      <c r="D349" s="166" t="s">
        <v>46</v>
      </c>
      <c r="E349" s="166">
        <v>5</v>
      </c>
      <c r="F349" s="166">
        <v>7</v>
      </c>
      <c r="G349" s="166">
        <v>5</v>
      </c>
      <c r="H349" s="8">
        <f>G349/F349*100-100</f>
        <v>-28.571428571428569</v>
      </c>
      <c r="I349" s="19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</row>
    <row r="350" spans="1:70" s="4" customFormat="1" ht="20.25" customHeight="1" x14ac:dyDescent="0.2">
      <c r="A350" s="159" t="s">
        <v>194</v>
      </c>
      <c r="B350" s="290" t="s">
        <v>991</v>
      </c>
      <c r="C350" s="291"/>
      <c r="D350" s="291"/>
      <c r="E350" s="291"/>
      <c r="F350" s="291"/>
      <c r="G350" s="291"/>
      <c r="H350" s="291"/>
      <c r="I350" s="29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</row>
    <row r="351" spans="1:70" s="4" customFormat="1" ht="39" customHeight="1" x14ac:dyDescent="0.2">
      <c r="A351" s="167" t="s">
        <v>13</v>
      </c>
      <c r="B351" s="161" t="s">
        <v>199</v>
      </c>
      <c r="C351" s="166" t="s">
        <v>884</v>
      </c>
      <c r="D351" s="166" t="s">
        <v>46</v>
      </c>
      <c r="E351" s="166">
        <v>52</v>
      </c>
      <c r="F351" s="166">
        <v>56</v>
      </c>
      <c r="G351" s="166">
        <v>53</v>
      </c>
      <c r="H351" s="218">
        <f>G351/F351*100-100</f>
        <v>-5.3571428571428612</v>
      </c>
      <c r="I351" s="155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</row>
    <row r="352" spans="1:70" s="4" customFormat="1" ht="20.25" customHeight="1" x14ac:dyDescent="0.2">
      <c r="A352" s="173" t="s">
        <v>196</v>
      </c>
      <c r="B352" s="290" t="s">
        <v>548</v>
      </c>
      <c r="C352" s="291"/>
      <c r="D352" s="291"/>
      <c r="E352" s="291"/>
      <c r="F352" s="291"/>
      <c r="G352" s="291"/>
      <c r="H352" s="291"/>
      <c r="I352" s="29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</row>
    <row r="353" spans="1:70" s="4" customFormat="1" ht="49.5" customHeight="1" x14ac:dyDescent="0.2">
      <c r="A353" s="167" t="s">
        <v>13</v>
      </c>
      <c r="B353" s="161" t="s">
        <v>201</v>
      </c>
      <c r="C353" s="166" t="s">
        <v>884</v>
      </c>
      <c r="D353" s="166" t="s">
        <v>46</v>
      </c>
      <c r="E353" s="166">
        <v>1</v>
      </c>
      <c r="F353" s="166">
        <v>2</v>
      </c>
      <c r="G353" s="166">
        <v>1</v>
      </c>
      <c r="H353" s="8">
        <f>G353/F353*100-100</f>
        <v>-50</v>
      </c>
      <c r="I353" s="19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</row>
    <row r="354" spans="1:70" s="4" customFormat="1" ht="18" customHeight="1" x14ac:dyDescent="0.2">
      <c r="A354" s="173" t="s">
        <v>198</v>
      </c>
      <c r="B354" s="290" t="s">
        <v>891</v>
      </c>
      <c r="C354" s="291"/>
      <c r="D354" s="291"/>
      <c r="E354" s="291"/>
      <c r="F354" s="291"/>
      <c r="G354" s="291"/>
      <c r="H354" s="291"/>
      <c r="I354" s="29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</row>
    <row r="355" spans="1:70" s="4" customFormat="1" ht="50.25" customHeight="1" x14ac:dyDescent="0.2">
      <c r="A355" s="15">
        <v>1</v>
      </c>
      <c r="B355" s="161" t="s">
        <v>203</v>
      </c>
      <c r="C355" s="166" t="s">
        <v>884</v>
      </c>
      <c r="D355" s="166" t="s">
        <v>46</v>
      </c>
      <c r="E355" s="19">
        <v>1460</v>
      </c>
      <c r="F355" s="19">
        <v>1500</v>
      </c>
      <c r="G355" s="19">
        <v>1408</v>
      </c>
      <c r="H355" s="218">
        <f>G355/F355*100-100</f>
        <v>-6.13333333333334</v>
      </c>
      <c r="I355" s="155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</row>
    <row r="356" spans="1:70" s="4" customFormat="1" ht="19.5" customHeight="1" x14ac:dyDescent="0.2">
      <c r="A356" s="173" t="s">
        <v>200</v>
      </c>
      <c r="B356" s="290" t="s">
        <v>549</v>
      </c>
      <c r="C356" s="291"/>
      <c r="D356" s="291"/>
      <c r="E356" s="291"/>
      <c r="F356" s="291"/>
      <c r="G356" s="291"/>
      <c r="H356" s="291"/>
      <c r="I356" s="29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</row>
    <row r="357" spans="1:70" s="4" customFormat="1" ht="46.5" customHeight="1" x14ac:dyDescent="0.2">
      <c r="A357" s="15">
        <v>1</v>
      </c>
      <c r="B357" s="161" t="s">
        <v>205</v>
      </c>
      <c r="C357" s="166" t="s">
        <v>884</v>
      </c>
      <c r="D357" s="166" t="s">
        <v>46</v>
      </c>
      <c r="E357" s="166">
        <v>118</v>
      </c>
      <c r="F357" s="166">
        <v>130</v>
      </c>
      <c r="G357" s="166">
        <v>119</v>
      </c>
      <c r="H357" s="8">
        <f>G357/F357*100-100</f>
        <v>-8.461538461538467</v>
      </c>
      <c r="I357" s="155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</row>
    <row r="358" spans="1:70" s="4" customFormat="1" ht="24" customHeight="1" x14ac:dyDescent="0.2">
      <c r="A358" s="173" t="s">
        <v>202</v>
      </c>
      <c r="B358" s="290" t="s">
        <v>550</v>
      </c>
      <c r="C358" s="291"/>
      <c r="D358" s="291"/>
      <c r="E358" s="291"/>
      <c r="F358" s="291"/>
      <c r="G358" s="291"/>
      <c r="H358" s="291"/>
      <c r="I358" s="29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</row>
    <row r="359" spans="1:70" s="4" customFormat="1" ht="36.75" customHeight="1" x14ac:dyDescent="0.2">
      <c r="A359" s="15" t="s">
        <v>13</v>
      </c>
      <c r="B359" s="161" t="s">
        <v>207</v>
      </c>
      <c r="C359" s="166" t="s">
        <v>884</v>
      </c>
      <c r="D359" s="166" t="s">
        <v>46</v>
      </c>
      <c r="E359" s="166">
        <v>38</v>
      </c>
      <c r="F359" s="166">
        <v>60</v>
      </c>
      <c r="G359" s="166">
        <v>43</v>
      </c>
      <c r="H359" s="8">
        <f>G359/F359*100-100</f>
        <v>-28.333333333333329</v>
      </c>
      <c r="I359" s="155" t="s">
        <v>1149</v>
      </c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</row>
    <row r="360" spans="1:70" s="4" customFormat="1" ht="21" customHeight="1" x14ac:dyDescent="0.2">
      <c r="A360" s="173" t="s">
        <v>204</v>
      </c>
      <c r="B360" s="290" t="s">
        <v>732</v>
      </c>
      <c r="C360" s="291"/>
      <c r="D360" s="291"/>
      <c r="E360" s="291"/>
      <c r="F360" s="291"/>
      <c r="G360" s="291"/>
      <c r="H360" s="291"/>
      <c r="I360" s="29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</row>
    <row r="361" spans="1:70" s="4" customFormat="1" ht="111.75" customHeight="1" x14ac:dyDescent="0.2">
      <c r="A361" s="15">
        <v>1</v>
      </c>
      <c r="B361" s="219" t="s">
        <v>209</v>
      </c>
      <c r="C361" s="166" t="s">
        <v>884</v>
      </c>
      <c r="D361" s="166" t="s">
        <v>46</v>
      </c>
      <c r="E361" s="19">
        <v>1530</v>
      </c>
      <c r="F361" s="19">
        <v>1400</v>
      </c>
      <c r="G361" s="19">
        <v>1422</v>
      </c>
      <c r="H361" s="8">
        <f>G361/F361*100-100</f>
        <v>1.5714285714285836</v>
      </c>
      <c r="I361" s="127" t="s">
        <v>1150</v>
      </c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</row>
    <row r="362" spans="1:70" s="4" customFormat="1" ht="45.75" customHeight="1" x14ac:dyDescent="0.2">
      <c r="A362" s="166">
        <v>2</v>
      </c>
      <c r="B362" s="161" t="s">
        <v>210</v>
      </c>
      <c r="C362" s="166" t="s">
        <v>884</v>
      </c>
      <c r="D362" s="166" t="s">
        <v>46</v>
      </c>
      <c r="E362" s="19">
        <v>288</v>
      </c>
      <c r="F362" s="166">
        <v>290</v>
      </c>
      <c r="G362" s="166">
        <v>148</v>
      </c>
      <c r="H362" s="8">
        <f>G362/F362*100-100</f>
        <v>-48.96551724137931</v>
      </c>
      <c r="I362" s="155" t="s">
        <v>1151</v>
      </c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</row>
    <row r="363" spans="1:70" s="4" customFormat="1" ht="45.75" customHeight="1" x14ac:dyDescent="0.2">
      <c r="A363" s="167" t="s">
        <v>21</v>
      </c>
      <c r="B363" s="161" t="s">
        <v>733</v>
      </c>
      <c r="C363" s="166" t="s">
        <v>884</v>
      </c>
      <c r="D363" s="166" t="s">
        <v>46</v>
      </c>
      <c r="E363" s="19">
        <v>166</v>
      </c>
      <c r="F363" s="166">
        <v>170</v>
      </c>
      <c r="G363" s="166">
        <v>0</v>
      </c>
      <c r="H363" s="8">
        <f>G363/F363*100-100</f>
        <v>-100</v>
      </c>
      <c r="I363" s="155" t="s">
        <v>1151</v>
      </c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</row>
    <row r="364" spans="1:70" s="4" customFormat="1" ht="52.5" customHeight="1" x14ac:dyDescent="0.2">
      <c r="A364" s="173" t="s">
        <v>206</v>
      </c>
      <c r="B364" s="290" t="s">
        <v>735</v>
      </c>
      <c r="C364" s="291"/>
      <c r="D364" s="291"/>
      <c r="E364" s="291"/>
      <c r="F364" s="291"/>
      <c r="G364" s="291"/>
      <c r="H364" s="291"/>
      <c r="I364" s="29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</row>
    <row r="365" spans="1:70" s="4" customFormat="1" ht="109.5" customHeight="1" x14ac:dyDescent="0.2">
      <c r="A365" s="167" t="s">
        <v>13</v>
      </c>
      <c r="B365" s="161" t="s">
        <v>212</v>
      </c>
      <c r="C365" s="166" t="s">
        <v>884</v>
      </c>
      <c r="D365" s="166" t="s">
        <v>46</v>
      </c>
      <c r="E365" s="166">
        <v>18</v>
      </c>
      <c r="F365" s="166">
        <v>20</v>
      </c>
      <c r="G365" s="166">
        <v>18</v>
      </c>
      <c r="H365" s="8">
        <f>G365/F365*100-100</f>
        <v>-10</v>
      </c>
      <c r="I365" s="155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</row>
    <row r="366" spans="1:70" s="4" customFormat="1" ht="23.25" customHeight="1" x14ac:dyDescent="0.2">
      <c r="A366" s="159" t="s">
        <v>208</v>
      </c>
      <c r="B366" s="290" t="s">
        <v>736</v>
      </c>
      <c r="C366" s="291"/>
      <c r="D366" s="291"/>
      <c r="E366" s="291"/>
      <c r="F366" s="291"/>
      <c r="G366" s="291"/>
      <c r="H366" s="291"/>
      <c r="I366" s="29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</row>
    <row r="367" spans="1:70" s="4" customFormat="1" ht="34.5" customHeight="1" x14ac:dyDescent="0.2">
      <c r="A367" s="167" t="s">
        <v>13</v>
      </c>
      <c r="B367" s="161" t="s">
        <v>214</v>
      </c>
      <c r="C367" s="166" t="s">
        <v>884</v>
      </c>
      <c r="D367" s="166" t="s">
        <v>46</v>
      </c>
      <c r="E367" s="166">
        <v>98</v>
      </c>
      <c r="F367" s="166">
        <v>115</v>
      </c>
      <c r="G367" s="166">
        <v>39</v>
      </c>
      <c r="H367" s="8">
        <f>G367/F367*100-100</f>
        <v>-66.086956521739125</v>
      </c>
      <c r="I367" s="155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</row>
    <row r="368" spans="1:70" s="4" customFormat="1" ht="25.5" customHeight="1" x14ac:dyDescent="0.2">
      <c r="A368" s="159" t="s">
        <v>211</v>
      </c>
      <c r="B368" s="290" t="s">
        <v>737</v>
      </c>
      <c r="C368" s="291"/>
      <c r="D368" s="291"/>
      <c r="E368" s="291"/>
      <c r="F368" s="291"/>
      <c r="G368" s="291"/>
      <c r="H368" s="291"/>
      <c r="I368" s="29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</row>
    <row r="369" spans="1:70" s="4" customFormat="1" ht="51.75" customHeight="1" x14ac:dyDescent="0.2">
      <c r="A369" s="167" t="s">
        <v>13</v>
      </c>
      <c r="B369" s="161" t="s">
        <v>216</v>
      </c>
      <c r="C369" s="166" t="s">
        <v>884</v>
      </c>
      <c r="D369" s="166" t="s">
        <v>46</v>
      </c>
      <c r="E369" s="166">
        <v>228</v>
      </c>
      <c r="F369" s="166">
        <v>250</v>
      </c>
      <c r="G369" s="166">
        <v>76</v>
      </c>
      <c r="H369" s="8">
        <f>G369/F369*100-100</f>
        <v>-69.599999999999994</v>
      </c>
      <c r="I369" s="155" t="s">
        <v>1148</v>
      </c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</row>
    <row r="370" spans="1:70" s="4" customFormat="1" ht="35.25" customHeight="1" x14ac:dyDescent="0.2">
      <c r="A370" s="159" t="s">
        <v>213</v>
      </c>
      <c r="B370" s="290" t="s">
        <v>992</v>
      </c>
      <c r="C370" s="291"/>
      <c r="D370" s="291"/>
      <c r="E370" s="291"/>
      <c r="F370" s="291"/>
      <c r="G370" s="291"/>
      <c r="H370" s="291"/>
      <c r="I370" s="29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</row>
    <row r="371" spans="1:70" s="4" customFormat="1" ht="70.5" customHeight="1" x14ac:dyDescent="0.2">
      <c r="A371" s="167" t="s">
        <v>13</v>
      </c>
      <c r="B371" s="161" t="s">
        <v>734</v>
      </c>
      <c r="C371" s="166" t="s">
        <v>884</v>
      </c>
      <c r="D371" s="166" t="s">
        <v>46</v>
      </c>
      <c r="E371" s="166">
        <v>98</v>
      </c>
      <c r="F371" s="166">
        <v>125</v>
      </c>
      <c r="G371" s="166">
        <v>34</v>
      </c>
      <c r="H371" s="8">
        <f>G371/F371*100-100</f>
        <v>-72.8</v>
      </c>
      <c r="I371" s="155" t="s">
        <v>1148</v>
      </c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</row>
    <row r="372" spans="1:70" s="4" customFormat="1" ht="33.75" customHeight="1" x14ac:dyDescent="0.2">
      <c r="A372" s="159" t="s">
        <v>215</v>
      </c>
      <c r="B372" s="290" t="s">
        <v>219</v>
      </c>
      <c r="C372" s="291"/>
      <c r="D372" s="291"/>
      <c r="E372" s="291"/>
      <c r="F372" s="291"/>
      <c r="G372" s="291"/>
      <c r="H372" s="291"/>
      <c r="I372" s="29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</row>
    <row r="373" spans="1:70" s="4" customFormat="1" ht="87" customHeight="1" x14ac:dyDescent="0.2">
      <c r="A373" s="167" t="s">
        <v>13</v>
      </c>
      <c r="B373" s="161" t="s">
        <v>892</v>
      </c>
      <c r="C373" s="166" t="s">
        <v>884</v>
      </c>
      <c r="D373" s="166" t="s">
        <v>46</v>
      </c>
      <c r="E373" s="166">
        <v>363</v>
      </c>
      <c r="F373" s="166">
        <v>410</v>
      </c>
      <c r="G373" s="166">
        <v>322</v>
      </c>
      <c r="H373" s="8">
        <f>G373/F373*100-100</f>
        <v>-21.463414634146332</v>
      </c>
      <c r="I373" s="155" t="s">
        <v>1148</v>
      </c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</row>
    <row r="374" spans="1:70" s="4" customFormat="1" ht="21" customHeight="1" x14ac:dyDescent="0.2">
      <c r="A374" s="159" t="s">
        <v>217</v>
      </c>
      <c r="B374" s="290" t="s">
        <v>893</v>
      </c>
      <c r="C374" s="291"/>
      <c r="D374" s="291"/>
      <c r="E374" s="291"/>
      <c r="F374" s="291"/>
      <c r="G374" s="291"/>
      <c r="H374" s="291"/>
      <c r="I374" s="29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</row>
    <row r="375" spans="1:70" s="4" customFormat="1" ht="66.75" customHeight="1" x14ac:dyDescent="0.2">
      <c r="A375" s="167" t="s">
        <v>13</v>
      </c>
      <c r="B375" s="161" t="s">
        <v>221</v>
      </c>
      <c r="C375" s="166" t="s">
        <v>884</v>
      </c>
      <c r="D375" s="166" t="s">
        <v>46</v>
      </c>
      <c r="E375" s="166">
        <v>480</v>
      </c>
      <c r="F375" s="166">
        <v>500</v>
      </c>
      <c r="G375" s="166">
        <v>458</v>
      </c>
      <c r="H375" s="8">
        <f>G375/F375*100-100</f>
        <v>-8.3999999999999915</v>
      </c>
      <c r="I375" s="155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</row>
    <row r="376" spans="1:70" s="4" customFormat="1" ht="23.25" customHeight="1" x14ac:dyDescent="0.2">
      <c r="A376" s="159" t="s">
        <v>218</v>
      </c>
      <c r="B376" s="270" t="s">
        <v>738</v>
      </c>
      <c r="C376" s="270"/>
      <c r="D376" s="270"/>
      <c r="E376" s="270"/>
      <c r="F376" s="270"/>
      <c r="G376" s="270"/>
      <c r="H376" s="270"/>
      <c r="I376" s="270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</row>
    <row r="377" spans="1:70" s="4" customFormat="1" ht="36" customHeight="1" x14ac:dyDescent="0.2">
      <c r="A377" s="167" t="s">
        <v>13</v>
      </c>
      <c r="B377" s="161" t="s">
        <v>944</v>
      </c>
      <c r="C377" s="166" t="s">
        <v>884</v>
      </c>
      <c r="D377" s="166" t="s">
        <v>46</v>
      </c>
      <c r="E377" s="19">
        <v>2652</v>
      </c>
      <c r="F377" s="19">
        <v>2650</v>
      </c>
      <c r="G377" s="19">
        <v>3003</v>
      </c>
      <c r="H377" s="8">
        <f>G377/F377*100-100</f>
        <v>13.320754716981128</v>
      </c>
      <c r="I377" s="19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</row>
    <row r="378" spans="1:70" s="4" customFormat="1" ht="33.75" customHeight="1" x14ac:dyDescent="0.2">
      <c r="A378" s="159" t="s">
        <v>220</v>
      </c>
      <c r="B378" s="270" t="s">
        <v>739</v>
      </c>
      <c r="C378" s="270"/>
      <c r="D378" s="270"/>
      <c r="E378" s="270"/>
      <c r="F378" s="270"/>
      <c r="G378" s="270"/>
      <c r="H378" s="270"/>
      <c r="I378" s="270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</row>
    <row r="379" spans="1:70" s="4" customFormat="1" ht="43.5" customHeight="1" x14ac:dyDescent="0.2">
      <c r="A379" s="167" t="s">
        <v>13</v>
      </c>
      <c r="B379" s="161" t="s">
        <v>740</v>
      </c>
      <c r="C379" s="166" t="s">
        <v>884</v>
      </c>
      <c r="D379" s="166" t="s">
        <v>465</v>
      </c>
      <c r="E379" s="19">
        <v>35172</v>
      </c>
      <c r="F379" s="19">
        <v>52548</v>
      </c>
      <c r="G379" s="19">
        <v>14713</v>
      </c>
      <c r="H379" s="8">
        <f>G379/F379*100-100</f>
        <v>-72.000837329679527</v>
      </c>
      <c r="I379" s="155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</row>
    <row r="380" spans="1:70" s="4" customFormat="1" ht="33.75" customHeight="1" x14ac:dyDescent="0.2">
      <c r="A380" s="159" t="s">
        <v>222</v>
      </c>
      <c r="B380" s="270" t="s">
        <v>739</v>
      </c>
      <c r="C380" s="270"/>
      <c r="D380" s="270"/>
      <c r="E380" s="270"/>
      <c r="F380" s="270"/>
      <c r="G380" s="270"/>
      <c r="H380" s="270"/>
      <c r="I380" s="270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</row>
    <row r="381" spans="1:70" s="4" customFormat="1" ht="71.25" customHeight="1" x14ac:dyDescent="0.2">
      <c r="A381" s="167" t="s">
        <v>13</v>
      </c>
      <c r="B381" s="161" t="s">
        <v>740</v>
      </c>
      <c r="C381" s="166" t="s">
        <v>884</v>
      </c>
      <c r="D381" s="166" t="s">
        <v>465</v>
      </c>
      <c r="E381" s="19">
        <v>35172</v>
      </c>
      <c r="F381" s="19">
        <v>52548</v>
      </c>
      <c r="G381" s="19">
        <v>14713</v>
      </c>
      <c r="H381" s="8">
        <f>G381/F381*100-100</f>
        <v>-72.000837329679527</v>
      </c>
      <c r="I381" s="155" t="s">
        <v>1152</v>
      </c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</row>
    <row r="382" spans="1:70" s="4" customFormat="1" ht="24" customHeight="1" x14ac:dyDescent="0.2">
      <c r="A382" s="173" t="s">
        <v>223</v>
      </c>
      <c r="B382" s="290" t="s">
        <v>551</v>
      </c>
      <c r="C382" s="291"/>
      <c r="D382" s="291"/>
      <c r="E382" s="291"/>
      <c r="F382" s="291"/>
      <c r="G382" s="291"/>
      <c r="H382" s="291"/>
      <c r="I382" s="29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</row>
    <row r="383" spans="1:70" s="4" customFormat="1" ht="51" customHeight="1" x14ac:dyDescent="0.2">
      <c r="A383" s="167" t="s">
        <v>13</v>
      </c>
      <c r="B383" s="161" t="s">
        <v>741</v>
      </c>
      <c r="C383" s="166" t="s">
        <v>884</v>
      </c>
      <c r="D383" s="166" t="s">
        <v>46</v>
      </c>
      <c r="E383" s="166">
        <v>139</v>
      </c>
      <c r="F383" s="166">
        <v>142</v>
      </c>
      <c r="G383" s="166">
        <v>136</v>
      </c>
      <c r="H383" s="8">
        <f>G383/F383*100-100</f>
        <v>-4.2253521126760631</v>
      </c>
      <c r="I383" s="155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</row>
    <row r="384" spans="1:70" s="4" customFormat="1" ht="23.25" customHeight="1" x14ac:dyDescent="0.2">
      <c r="A384" s="159" t="s">
        <v>224</v>
      </c>
      <c r="B384" s="290" t="s">
        <v>552</v>
      </c>
      <c r="C384" s="291"/>
      <c r="D384" s="291"/>
      <c r="E384" s="291"/>
      <c r="F384" s="291"/>
      <c r="G384" s="291"/>
      <c r="H384" s="291"/>
      <c r="I384" s="29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</row>
    <row r="385" spans="1:70" s="4" customFormat="1" ht="49.5" customHeight="1" x14ac:dyDescent="0.2">
      <c r="A385" s="167" t="s">
        <v>13</v>
      </c>
      <c r="B385" s="161" t="s">
        <v>742</v>
      </c>
      <c r="C385" s="166" t="s">
        <v>884</v>
      </c>
      <c r="D385" s="166" t="s">
        <v>46</v>
      </c>
      <c r="E385" s="166">
        <v>37</v>
      </c>
      <c r="F385" s="166">
        <v>45</v>
      </c>
      <c r="G385" s="166">
        <v>42</v>
      </c>
      <c r="H385" s="8">
        <f>G385/F385*100-100</f>
        <v>-6.6666666666666714</v>
      </c>
      <c r="I385" s="155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</row>
    <row r="386" spans="1:70" s="4" customFormat="1" ht="18.75" customHeight="1" x14ac:dyDescent="0.2">
      <c r="A386" s="159" t="s">
        <v>225</v>
      </c>
      <c r="B386" s="290" t="s">
        <v>743</v>
      </c>
      <c r="C386" s="291"/>
      <c r="D386" s="291"/>
      <c r="E386" s="291"/>
      <c r="F386" s="291"/>
      <c r="G386" s="291"/>
      <c r="H386" s="291"/>
      <c r="I386" s="29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</row>
    <row r="387" spans="1:70" s="4" customFormat="1" ht="84" customHeight="1" x14ac:dyDescent="0.2">
      <c r="A387" s="167" t="s">
        <v>13</v>
      </c>
      <c r="B387" s="161" t="s">
        <v>1158</v>
      </c>
      <c r="C387" s="166" t="s">
        <v>884</v>
      </c>
      <c r="D387" s="166" t="s">
        <v>228</v>
      </c>
      <c r="E387" s="8">
        <v>100</v>
      </c>
      <c r="F387" s="8">
        <v>100</v>
      </c>
      <c r="G387" s="8">
        <v>100</v>
      </c>
      <c r="H387" s="8">
        <f>G387/F387*100-100</f>
        <v>0</v>
      </c>
      <c r="I387" s="155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</row>
    <row r="388" spans="1:70" s="4" customFormat="1" ht="21" customHeight="1" x14ac:dyDescent="0.2">
      <c r="A388" s="159" t="s">
        <v>226</v>
      </c>
      <c r="B388" s="290" t="s">
        <v>230</v>
      </c>
      <c r="C388" s="291"/>
      <c r="D388" s="291"/>
      <c r="E388" s="291"/>
      <c r="F388" s="291"/>
      <c r="G388" s="291"/>
      <c r="H388" s="291"/>
      <c r="I388" s="29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</row>
    <row r="389" spans="1:70" s="4" customFormat="1" ht="36" customHeight="1" x14ac:dyDescent="0.2">
      <c r="A389" s="167" t="s">
        <v>13</v>
      </c>
      <c r="B389" s="161" t="s">
        <v>851</v>
      </c>
      <c r="C389" s="166" t="s">
        <v>884</v>
      </c>
      <c r="D389" s="166" t="s">
        <v>46</v>
      </c>
      <c r="E389" s="166">
        <v>231</v>
      </c>
      <c r="F389" s="166">
        <v>232</v>
      </c>
      <c r="G389" s="166">
        <v>166</v>
      </c>
      <c r="H389" s="8">
        <f>G389/F389*100-100</f>
        <v>-28.448275862068968</v>
      </c>
      <c r="I389" s="155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</row>
    <row r="390" spans="1:70" s="4" customFormat="1" ht="35.25" customHeight="1" x14ac:dyDescent="0.2">
      <c r="A390" s="159" t="s">
        <v>227</v>
      </c>
      <c r="B390" s="290" t="s">
        <v>671</v>
      </c>
      <c r="C390" s="291"/>
      <c r="D390" s="291"/>
      <c r="E390" s="291"/>
      <c r="F390" s="291"/>
      <c r="G390" s="291"/>
      <c r="H390" s="291"/>
      <c r="I390" s="29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</row>
    <row r="391" spans="1:70" s="4" customFormat="1" ht="42.75" customHeight="1" x14ac:dyDescent="0.2">
      <c r="A391" s="167" t="s">
        <v>13</v>
      </c>
      <c r="B391" s="161" t="s">
        <v>852</v>
      </c>
      <c r="C391" s="166" t="s">
        <v>884</v>
      </c>
      <c r="D391" s="166" t="s">
        <v>894</v>
      </c>
      <c r="E391" s="166">
        <v>55</v>
      </c>
      <c r="F391" s="166">
        <v>60</v>
      </c>
      <c r="G391" s="166">
        <v>30</v>
      </c>
      <c r="H391" s="8">
        <f>G391/F391*100-100</f>
        <v>-50</v>
      </c>
      <c r="I391" s="155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</row>
    <row r="392" spans="1:70" s="4" customFormat="1" ht="24" customHeight="1" x14ac:dyDescent="0.2">
      <c r="A392" s="159" t="s">
        <v>229</v>
      </c>
      <c r="B392" s="290" t="s">
        <v>853</v>
      </c>
      <c r="C392" s="291"/>
      <c r="D392" s="291"/>
      <c r="E392" s="291"/>
      <c r="F392" s="291"/>
      <c r="G392" s="291"/>
      <c r="H392" s="291"/>
      <c r="I392" s="29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</row>
    <row r="393" spans="1:70" s="4" customFormat="1" ht="37.5" customHeight="1" x14ac:dyDescent="0.2">
      <c r="A393" s="167" t="s">
        <v>13</v>
      </c>
      <c r="B393" s="161" t="s">
        <v>895</v>
      </c>
      <c r="C393" s="166" t="s">
        <v>884</v>
      </c>
      <c r="D393" s="166" t="s">
        <v>46</v>
      </c>
      <c r="E393" s="19">
        <v>1729</v>
      </c>
      <c r="F393" s="19">
        <v>1945</v>
      </c>
      <c r="G393" s="19">
        <v>1621</v>
      </c>
      <c r="H393" s="8">
        <f>G393/F393*100-100</f>
        <v>-16.658097686375314</v>
      </c>
      <c r="I393" s="155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</row>
    <row r="394" spans="1:70" s="5" customFormat="1" ht="21.75" customHeight="1" x14ac:dyDescent="0.2">
      <c r="A394" s="91" t="s">
        <v>1154</v>
      </c>
      <c r="B394" s="290" t="s">
        <v>1153</v>
      </c>
      <c r="C394" s="291"/>
      <c r="D394" s="291"/>
      <c r="E394" s="291"/>
      <c r="F394" s="291"/>
      <c r="G394" s="291"/>
      <c r="H394" s="291"/>
      <c r="I394" s="292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</row>
    <row r="395" spans="1:70" s="4" customFormat="1" ht="33.75" customHeight="1" x14ac:dyDescent="0.2">
      <c r="A395" s="167" t="s">
        <v>13</v>
      </c>
      <c r="B395" s="161" t="s">
        <v>1155</v>
      </c>
      <c r="C395" s="166" t="s">
        <v>884</v>
      </c>
      <c r="D395" s="166" t="s">
        <v>46</v>
      </c>
      <c r="E395" s="166">
        <v>0</v>
      </c>
      <c r="F395" s="166">
        <v>0</v>
      </c>
      <c r="G395" s="166">
        <v>829</v>
      </c>
      <c r="H395" s="8">
        <v>0</v>
      </c>
      <c r="I395" s="155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</row>
    <row r="396" spans="1:70" s="4" customFormat="1" ht="20.25" customHeight="1" x14ac:dyDescent="0.2">
      <c r="A396" s="114" t="s">
        <v>231</v>
      </c>
      <c r="B396" s="298" t="s">
        <v>686</v>
      </c>
      <c r="C396" s="299"/>
      <c r="D396" s="299"/>
      <c r="E396" s="299"/>
      <c r="F396" s="299"/>
      <c r="G396" s="299"/>
      <c r="H396" s="299"/>
      <c r="I396" s="300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</row>
    <row r="397" spans="1:70" s="4" customFormat="1" ht="50.25" customHeight="1" x14ac:dyDescent="0.2">
      <c r="A397" s="166">
        <v>1</v>
      </c>
      <c r="B397" s="161" t="s">
        <v>744</v>
      </c>
      <c r="C397" s="166" t="s">
        <v>884</v>
      </c>
      <c r="D397" s="166" t="s">
        <v>896</v>
      </c>
      <c r="E397" s="166">
        <v>630.59100000000001</v>
      </c>
      <c r="F397" s="217">
        <v>600</v>
      </c>
      <c r="G397" s="166">
        <v>304.017</v>
      </c>
      <c r="H397" s="8">
        <f>G397/F397*100-100</f>
        <v>-49.330500000000001</v>
      </c>
      <c r="I397" s="155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</row>
    <row r="398" spans="1:70" s="4" customFormat="1" ht="37.5" customHeight="1" x14ac:dyDescent="0.2">
      <c r="A398" s="167" t="s">
        <v>17</v>
      </c>
      <c r="B398" s="161" t="s">
        <v>745</v>
      </c>
      <c r="C398" s="166" t="s">
        <v>884</v>
      </c>
      <c r="D398" s="166" t="s">
        <v>175</v>
      </c>
      <c r="E398" s="7">
        <v>100</v>
      </c>
      <c r="F398" s="7">
        <v>100</v>
      </c>
      <c r="G398" s="7">
        <v>102.8</v>
      </c>
      <c r="H398" s="8">
        <v>0</v>
      </c>
      <c r="I398" s="155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</row>
    <row r="399" spans="1:70" s="5" customFormat="1" ht="19.5" customHeight="1" x14ac:dyDescent="0.2">
      <c r="A399" s="159" t="s">
        <v>232</v>
      </c>
      <c r="B399" s="290" t="s">
        <v>233</v>
      </c>
      <c r="C399" s="291"/>
      <c r="D399" s="291"/>
      <c r="E399" s="291"/>
      <c r="F399" s="291"/>
      <c r="G399" s="291"/>
      <c r="H399" s="291"/>
      <c r="I399" s="292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</row>
    <row r="400" spans="1:70" s="4" customFormat="1" ht="45.75" customHeight="1" x14ac:dyDescent="0.2">
      <c r="A400" s="166">
        <v>1</v>
      </c>
      <c r="B400" s="161" t="s">
        <v>234</v>
      </c>
      <c r="C400" s="166" t="s">
        <v>884</v>
      </c>
      <c r="D400" s="166" t="s">
        <v>896</v>
      </c>
      <c r="E400" s="166">
        <v>630.59100000000001</v>
      </c>
      <c r="F400" s="8">
        <v>600</v>
      </c>
      <c r="G400" s="166">
        <v>304.017</v>
      </c>
      <c r="H400" s="8">
        <f>G400/F400*100-100</f>
        <v>-49.330500000000001</v>
      </c>
      <c r="I400" s="155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</row>
    <row r="401" spans="1:70" s="4" customFormat="1" ht="33.75" customHeight="1" x14ac:dyDescent="0.2">
      <c r="A401" s="166">
        <v>2</v>
      </c>
      <c r="B401" s="161" t="s">
        <v>235</v>
      </c>
      <c r="C401" s="166" t="s">
        <v>884</v>
      </c>
      <c r="D401" s="166" t="s">
        <v>175</v>
      </c>
      <c r="E401" s="8">
        <v>90</v>
      </c>
      <c r="F401" s="8">
        <v>90</v>
      </c>
      <c r="G401" s="8">
        <v>71</v>
      </c>
      <c r="H401" s="8">
        <f>G401/F401*100-100</f>
        <v>-21.111111111111114</v>
      </c>
      <c r="I401" s="19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</row>
    <row r="402" spans="1:70" s="4" customFormat="1" ht="36.75" customHeight="1" x14ac:dyDescent="0.2">
      <c r="A402" s="166">
        <v>3</v>
      </c>
      <c r="B402" s="161" t="s">
        <v>745</v>
      </c>
      <c r="C402" s="166" t="s">
        <v>884</v>
      </c>
      <c r="D402" s="166" t="s">
        <v>175</v>
      </c>
      <c r="E402" s="8">
        <v>100</v>
      </c>
      <c r="F402" s="8">
        <v>100</v>
      </c>
      <c r="G402" s="8">
        <v>102.8</v>
      </c>
      <c r="H402" s="8">
        <f>G402/F402*100-100</f>
        <v>2.7999999999999972</v>
      </c>
      <c r="I402" s="155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</row>
    <row r="403" spans="1:70" s="4" customFormat="1" ht="21.75" customHeight="1" x14ac:dyDescent="0.2">
      <c r="A403" s="114" t="s">
        <v>236</v>
      </c>
      <c r="B403" s="298" t="s">
        <v>687</v>
      </c>
      <c r="C403" s="299"/>
      <c r="D403" s="299"/>
      <c r="E403" s="299"/>
      <c r="F403" s="299"/>
      <c r="G403" s="299"/>
      <c r="H403" s="299"/>
      <c r="I403" s="300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</row>
    <row r="404" spans="1:70" s="4" customFormat="1" ht="52.5" customHeight="1" x14ac:dyDescent="0.2">
      <c r="A404" s="166">
        <v>1</v>
      </c>
      <c r="B404" s="161" t="s">
        <v>170</v>
      </c>
      <c r="C404" s="166" t="s">
        <v>885</v>
      </c>
      <c r="D404" s="166" t="s">
        <v>175</v>
      </c>
      <c r="E404" s="166">
        <v>0.77</v>
      </c>
      <c r="F404" s="166">
        <v>0.85</v>
      </c>
      <c r="G404" s="166">
        <v>0.72</v>
      </c>
      <c r="H404" s="8">
        <f>100-G404/F404*100</f>
        <v>15.294117647058826</v>
      </c>
      <c r="I404" s="192" t="s">
        <v>1156</v>
      </c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</row>
    <row r="405" spans="1:70" s="4" customFormat="1" ht="45.75" customHeight="1" x14ac:dyDescent="0.2">
      <c r="A405" s="166">
        <v>2</v>
      </c>
      <c r="B405" s="161" t="s">
        <v>237</v>
      </c>
      <c r="C405" s="166" t="s">
        <v>884</v>
      </c>
      <c r="D405" s="166" t="s">
        <v>175</v>
      </c>
      <c r="E405" s="8">
        <v>84.8</v>
      </c>
      <c r="F405" s="8">
        <v>85</v>
      </c>
      <c r="G405" s="8">
        <v>92.9</v>
      </c>
      <c r="H405" s="8">
        <f t="shared" ref="H405:H406" si="5">G405/F405*100-100</f>
        <v>9.294117647058826</v>
      </c>
      <c r="I405" s="19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</row>
    <row r="406" spans="1:70" s="4" customFormat="1" ht="54" customHeight="1" x14ac:dyDescent="0.2">
      <c r="A406" s="166">
        <v>3</v>
      </c>
      <c r="B406" s="161" t="s">
        <v>244</v>
      </c>
      <c r="C406" s="166" t="s">
        <v>884</v>
      </c>
      <c r="D406" s="166" t="s">
        <v>175</v>
      </c>
      <c r="E406" s="8">
        <v>62</v>
      </c>
      <c r="F406" s="8">
        <v>61</v>
      </c>
      <c r="G406" s="8">
        <v>12</v>
      </c>
      <c r="H406" s="8">
        <f t="shared" si="5"/>
        <v>-80.327868852459019</v>
      </c>
      <c r="I406" s="19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</row>
    <row r="407" spans="1:70" s="5" customFormat="1" ht="39.75" customHeight="1" x14ac:dyDescent="0.2">
      <c r="A407" s="159" t="s">
        <v>238</v>
      </c>
      <c r="B407" s="290" t="s">
        <v>239</v>
      </c>
      <c r="C407" s="291"/>
      <c r="D407" s="291"/>
      <c r="E407" s="291"/>
      <c r="F407" s="291"/>
      <c r="G407" s="291"/>
      <c r="H407" s="291"/>
      <c r="I407" s="292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</row>
    <row r="408" spans="1:70" s="4" customFormat="1" ht="36" customHeight="1" x14ac:dyDescent="0.2">
      <c r="A408" s="166">
        <v>1</v>
      </c>
      <c r="B408" s="161" t="s">
        <v>170</v>
      </c>
      <c r="C408" s="166" t="s">
        <v>885</v>
      </c>
      <c r="D408" s="166" t="s">
        <v>175</v>
      </c>
      <c r="E408" s="8">
        <v>0.77</v>
      </c>
      <c r="F408" s="8">
        <v>0.85</v>
      </c>
      <c r="G408" s="8">
        <v>0.72</v>
      </c>
      <c r="H408" s="8">
        <f>100-(G408/F408*100)</f>
        <v>15.294117647058826</v>
      </c>
      <c r="I408" s="19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</row>
    <row r="409" spans="1:70" s="4" customFormat="1" ht="48.75" customHeight="1" x14ac:dyDescent="0.2">
      <c r="A409" s="167" t="s">
        <v>17</v>
      </c>
      <c r="B409" s="161" t="s">
        <v>237</v>
      </c>
      <c r="C409" s="166" t="s">
        <v>884</v>
      </c>
      <c r="D409" s="166" t="s">
        <v>175</v>
      </c>
      <c r="E409" s="8">
        <v>84.8</v>
      </c>
      <c r="F409" s="8">
        <v>85</v>
      </c>
      <c r="G409" s="8">
        <v>92.9</v>
      </c>
      <c r="H409" s="8">
        <f>G409/F409*100-100</f>
        <v>9.294117647058826</v>
      </c>
      <c r="I409" s="12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</row>
    <row r="410" spans="1:70" s="5" customFormat="1" ht="35.25" customHeight="1" x14ac:dyDescent="0.2">
      <c r="A410" s="159" t="s">
        <v>241</v>
      </c>
      <c r="B410" s="290" t="s">
        <v>1122</v>
      </c>
      <c r="C410" s="291"/>
      <c r="D410" s="291"/>
      <c r="E410" s="291"/>
      <c r="F410" s="291"/>
      <c r="G410" s="291"/>
      <c r="H410" s="291"/>
      <c r="I410" s="292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</row>
    <row r="411" spans="1:70" s="4" customFormat="1" ht="66" customHeight="1" x14ac:dyDescent="0.2">
      <c r="A411" s="167" t="s">
        <v>13</v>
      </c>
      <c r="B411" s="161" t="s">
        <v>242</v>
      </c>
      <c r="C411" s="166" t="s">
        <v>884</v>
      </c>
      <c r="D411" s="166" t="s">
        <v>240</v>
      </c>
      <c r="E411" s="19">
        <v>4776</v>
      </c>
      <c r="F411" s="19">
        <v>4875</v>
      </c>
      <c r="G411" s="19">
        <v>2636</v>
      </c>
      <c r="H411" s="8">
        <f>G411/F411*100-100</f>
        <v>-45.928205128205121</v>
      </c>
      <c r="I411" s="19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</row>
    <row r="412" spans="1:70" s="4" customFormat="1" ht="23.25" customHeight="1" x14ac:dyDescent="0.2">
      <c r="A412" s="159" t="s">
        <v>243</v>
      </c>
      <c r="B412" s="290" t="s">
        <v>553</v>
      </c>
      <c r="C412" s="291"/>
      <c r="D412" s="291"/>
      <c r="E412" s="291"/>
      <c r="F412" s="291"/>
      <c r="G412" s="291"/>
      <c r="H412" s="291"/>
      <c r="I412" s="29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</row>
    <row r="413" spans="1:70" s="4" customFormat="1" ht="60" customHeight="1" x14ac:dyDescent="0.2">
      <c r="A413" s="167" t="s">
        <v>13</v>
      </c>
      <c r="B413" s="161" t="s">
        <v>244</v>
      </c>
      <c r="C413" s="166" t="s">
        <v>884</v>
      </c>
      <c r="D413" s="166" t="s">
        <v>175</v>
      </c>
      <c r="E413" s="166">
        <v>62</v>
      </c>
      <c r="F413" s="166">
        <v>61</v>
      </c>
      <c r="G413" s="166">
        <v>12</v>
      </c>
      <c r="H413" s="8">
        <f>G413/F413*100-100</f>
        <v>-80.327868852459019</v>
      </c>
      <c r="I413" s="19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</row>
    <row r="414" spans="1:70" s="4" customFormat="1" ht="18" customHeight="1" x14ac:dyDescent="0.2">
      <c r="A414" s="114" t="s">
        <v>246</v>
      </c>
      <c r="B414" s="298" t="s">
        <v>897</v>
      </c>
      <c r="C414" s="299"/>
      <c r="D414" s="299"/>
      <c r="E414" s="299"/>
      <c r="F414" s="299"/>
      <c r="G414" s="299"/>
      <c r="H414" s="299"/>
      <c r="I414" s="300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</row>
    <row r="415" spans="1:70" s="4" customFormat="1" ht="51.75" customHeight="1" x14ac:dyDescent="0.2">
      <c r="A415" s="166">
        <v>1</v>
      </c>
      <c r="B415" s="161" t="s">
        <v>942</v>
      </c>
      <c r="C415" s="166" t="s">
        <v>884</v>
      </c>
      <c r="D415" s="166" t="s">
        <v>171</v>
      </c>
      <c r="E415" s="166">
        <v>4</v>
      </c>
      <c r="F415" s="166">
        <v>3</v>
      </c>
      <c r="G415" s="166">
        <v>1</v>
      </c>
      <c r="H415" s="8">
        <f>G415/F415*100-100</f>
        <v>-66.666666666666671</v>
      </c>
      <c r="I415" s="216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</row>
    <row r="416" spans="1:70" s="4" customFormat="1" ht="42.75" customHeight="1" x14ac:dyDescent="0.2">
      <c r="A416" s="167" t="s">
        <v>17</v>
      </c>
      <c r="B416" s="161" t="s">
        <v>172</v>
      </c>
      <c r="C416" s="166" t="s">
        <v>884</v>
      </c>
      <c r="D416" s="166" t="s">
        <v>175</v>
      </c>
      <c r="E416" s="166">
        <v>62</v>
      </c>
      <c r="F416" s="166">
        <v>63</v>
      </c>
      <c r="G416" s="166">
        <v>20</v>
      </c>
      <c r="H416" s="8">
        <f>G416/F416*100-100</f>
        <v>-68.253968253968253</v>
      </c>
      <c r="I416" s="216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</row>
    <row r="417" spans="1:70" s="5" customFormat="1" ht="30" customHeight="1" x14ac:dyDescent="0.2">
      <c r="A417" s="159" t="s">
        <v>247</v>
      </c>
      <c r="B417" s="290" t="s">
        <v>898</v>
      </c>
      <c r="C417" s="291"/>
      <c r="D417" s="291"/>
      <c r="E417" s="291"/>
      <c r="F417" s="291"/>
      <c r="G417" s="291"/>
      <c r="H417" s="291"/>
      <c r="I417" s="292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</row>
    <row r="418" spans="1:70" s="4" customFormat="1" ht="49.5" customHeight="1" x14ac:dyDescent="0.2">
      <c r="A418" s="167" t="s">
        <v>13</v>
      </c>
      <c r="B418" s="161" t="s">
        <v>899</v>
      </c>
      <c r="C418" s="166" t="s">
        <v>884</v>
      </c>
      <c r="D418" s="166" t="s">
        <v>171</v>
      </c>
      <c r="E418" s="166">
        <v>4</v>
      </c>
      <c r="F418" s="166">
        <v>3</v>
      </c>
      <c r="G418" s="166">
        <v>1</v>
      </c>
      <c r="H418" s="8">
        <f>G418/F418*100-100</f>
        <v>-66.666666666666671</v>
      </c>
      <c r="I418" s="19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</row>
    <row r="419" spans="1:70" s="5" customFormat="1" ht="21.75" customHeight="1" x14ac:dyDescent="0.2">
      <c r="A419" s="159" t="s">
        <v>248</v>
      </c>
      <c r="B419" s="290" t="s">
        <v>554</v>
      </c>
      <c r="C419" s="291"/>
      <c r="D419" s="291"/>
      <c r="E419" s="291"/>
      <c r="F419" s="291"/>
      <c r="G419" s="291"/>
      <c r="H419" s="291"/>
      <c r="I419" s="292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</row>
    <row r="420" spans="1:70" s="4" customFormat="1" ht="48.75" customHeight="1" x14ac:dyDescent="0.2">
      <c r="A420" s="167" t="s">
        <v>13</v>
      </c>
      <c r="B420" s="161" t="s">
        <v>172</v>
      </c>
      <c r="C420" s="166" t="s">
        <v>884</v>
      </c>
      <c r="D420" s="166" t="s">
        <v>175</v>
      </c>
      <c r="E420" s="166">
        <v>62</v>
      </c>
      <c r="F420" s="166">
        <v>63</v>
      </c>
      <c r="G420" s="166">
        <v>20</v>
      </c>
      <c r="H420" s="8">
        <f>G420/F420*100-100</f>
        <v>-68.253968253968253</v>
      </c>
      <c r="I420" s="155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</row>
    <row r="421" spans="1:70" s="4" customFormat="1" ht="21" customHeight="1" x14ac:dyDescent="0.2">
      <c r="A421" s="39" t="s">
        <v>249</v>
      </c>
      <c r="B421" s="290" t="s">
        <v>250</v>
      </c>
      <c r="C421" s="291"/>
      <c r="D421" s="291"/>
      <c r="E421" s="291"/>
      <c r="F421" s="291"/>
      <c r="G421" s="291"/>
      <c r="H421" s="291"/>
      <c r="I421" s="29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</row>
    <row r="422" spans="1:70" s="4" customFormat="1" ht="48" customHeight="1" x14ac:dyDescent="0.2">
      <c r="A422" s="167" t="s">
        <v>13</v>
      </c>
      <c r="B422" s="161" t="s">
        <v>900</v>
      </c>
      <c r="C422" s="166" t="s">
        <v>884</v>
      </c>
      <c r="D422" s="166" t="s">
        <v>171</v>
      </c>
      <c r="E422" s="166">
        <v>12</v>
      </c>
      <c r="F422" s="166">
        <v>12</v>
      </c>
      <c r="G422" s="166">
        <v>11</v>
      </c>
      <c r="H422" s="8">
        <f>G422/F422*100-100</f>
        <v>-8.3333333333333428</v>
      </c>
      <c r="I422" s="155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</row>
    <row r="423" spans="1:70" s="4" customFormat="1" ht="24.75" customHeight="1" x14ac:dyDescent="0.2">
      <c r="A423" s="114" t="s">
        <v>251</v>
      </c>
      <c r="B423" s="298" t="s">
        <v>688</v>
      </c>
      <c r="C423" s="299"/>
      <c r="D423" s="299"/>
      <c r="E423" s="299"/>
      <c r="F423" s="299"/>
      <c r="G423" s="299"/>
      <c r="H423" s="299"/>
      <c r="I423" s="300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</row>
    <row r="424" spans="1:70" s="4" customFormat="1" ht="31.5" customHeight="1" x14ac:dyDescent="0.2">
      <c r="A424" s="167" t="s">
        <v>13</v>
      </c>
      <c r="B424" s="161" t="s">
        <v>173</v>
      </c>
      <c r="C424" s="166" t="s">
        <v>884</v>
      </c>
      <c r="D424" s="166" t="s">
        <v>171</v>
      </c>
      <c r="E424" s="166">
        <v>11</v>
      </c>
      <c r="F424" s="166">
        <v>22</v>
      </c>
      <c r="G424" s="166">
        <v>18</v>
      </c>
      <c r="H424" s="8">
        <f>G424/F424*100-100</f>
        <v>-18.181818181818173</v>
      </c>
      <c r="I424" s="19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</row>
    <row r="425" spans="1:70" s="4" customFormat="1" ht="36" customHeight="1" x14ac:dyDescent="0.2">
      <c r="A425" s="159" t="s">
        <v>252</v>
      </c>
      <c r="B425" s="290" t="s">
        <v>555</v>
      </c>
      <c r="C425" s="291"/>
      <c r="D425" s="291"/>
      <c r="E425" s="291"/>
      <c r="F425" s="291"/>
      <c r="G425" s="291"/>
      <c r="H425" s="291"/>
      <c r="I425" s="29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</row>
    <row r="426" spans="1:70" s="4" customFormat="1" ht="62.25" customHeight="1" x14ac:dyDescent="0.2">
      <c r="A426" s="167" t="s">
        <v>13</v>
      </c>
      <c r="B426" s="161" t="s">
        <v>901</v>
      </c>
      <c r="C426" s="166" t="s">
        <v>884</v>
      </c>
      <c r="D426" s="166" t="s">
        <v>171</v>
      </c>
      <c r="E426" s="166">
        <v>3</v>
      </c>
      <c r="F426" s="166">
        <v>18</v>
      </c>
      <c r="G426" s="166">
        <v>13</v>
      </c>
      <c r="H426" s="8">
        <f>G426/F426*100-100</f>
        <v>-27.777777777777786</v>
      </c>
      <c r="I426" s="19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</row>
    <row r="427" spans="1:70" s="4" customFormat="1" ht="32.25" customHeight="1" x14ac:dyDescent="0.2">
      <c r="A427" s="159" t="s">
        <v>253</v>
      </c>
      <c r="B427" s="290" t="s">
        <v>993</v>
      </c>
      <c r="C427" s="291"/>
      <c r="D427" s="291"/>
      <c r="E427" s="291"/>
      <c r="F427" s="291"/>
      <c r="G427" s="291"/>
      <c r="H427" s="291"/>
      <c r="I427" s="29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</row>
    <row r="428" spans="1:70" s="4" customFormat="1" ht="76.5" customHeight="1" x14ac:dyDescent="0.2">
      <c r="A428" s="167" t="s">
        <v>13</v>
      </c>
      <c r="B428" s="161" t="s">
        <v>254</v>
      </c>
      <c r="C428" s="166" t="s">
        <v>884</v>
      </c>
      <c r="D428" s="166" t="s">
        <v>240</v>
      </c>
      <c r="E428" s="166">
        <v>7</v>
      </c>
      <c r="F428" s="166">
        <v>4</v>
      </c>
      <c r="G428" s="166">
        <v>5</v>
      </c>
      <c r="H428" s="8">
        <f>G428/F428*100-100</f>
        <v>25</v>
      </c>
      <c r="I428" s="12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</row>
    <row r="429" spans="1:70" s="4" customFormat="1" ht="23.25" customHeight="1" x14ac:dyDescent="0.2">
      <c r="A429" s="114" t="s">
        <v>255</v>
      </c>
      <c r="B429" s="298" t="s">
        <v>1043</v>
      </c>
      <c r="C429" s="299"/>
      <c r="D429" s="299"/>
      <c r="E429" s="299"/>
      <c r="F429" s="299"/>
      <c r="G429" s="299"/>
      <c r="H429" s="299"/>
      <c r="I429" s="300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</row>
    <row r="430" spans="1:70" s="4" customFormat="1" ht="30.75" customHeight="1" x14ac:dyDescent="0.2">
      <c r="A430" s="167" t="s">
        <v>13</v>
      </c>
      <c r="B430" s="161" t="s">
        <v>672</v>
      </c>
      <c r="C430" s="166" t="s">
        <v>884</v>
      </c>
      <c r="D430" s="166" t="s">
        <v>175</v>
      </c>
      <c r="E430" s="166">
        <v>110.77</v>
      </c>
      <c r="F430" s="8">
        <v>95</v>
      </c>
      <c r="G430" s="8">
        <v>69.63</v>
      </c>
      <c r="H430" s="8">
        <f>G430/F430*100-100</f>
        <v>-26.705263157894748</v>
      </c>
      <c r="I430" s="216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</row>
    <row r="431" spans="1:70" s="4" customFormat="1" ht="21" customHeight="1" x14ac:dyDescent="0.2">
      <c r="A431" s="159" t="s">
        <v>256</v>
      </c>
      <c r="B431" s="290" t="s">
        <v>257</v>
      </c>
      <c r="C431" s="291"/>
      <c r="D431" s="291"/>
      <c r="E431" s="291"/>
      <c r="F431" s="291"/>
      <c r="G431" s="291"/>
      <c r="H431" s="291"/>
      <c r="I431" s="29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</row>
    <row r="432" spans="1:70" s="4" customFormat="1" ht="28.5" customHeight="1" x14ac:dyDescent="0.2">
      <c r="A432" s="167" t="s">
        <v>13</v>
      </c>
      <c r="B432" s="161" t="s">
        <v>746</v>
      </c>
      <c r="C432" s="166" t="s">
        <v>884</v>
      </c>
      <c r="D432" s="166" t="s">
        <v>175</v>
      </c>
      <c r="E432" s="8">
        <v>95</v>
      </c>
      <c r="F432" s="8">
        <v>95</v>
      </c>
      <c r="G432" s="8">
        <v>95</v>
      </c>
      <c r="H432" s="8">
        <f>G432/F432*100-100</f>
        <v>0</v>
      </c>
      <c r="I432" s="155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</row>
    <row r="433" spans="1:70" s="4" customFormat="1" ht="37.5" customHeight="1" x14ac:dyDescent="0.2">
      <c r="A433" s="159" t="s">
        <v>258</v>
      </c>
      <c r="B433" s="290" t="s">
        <v>131</v>
      </c>
      <c r="C433" s="291"/>
      <c r="D433" s="291"/>
      <c r="E433" s="291"/>
      <c r="F433" s="291"/>
      <c r="G433" s="291"/>
      <c r="H433" s="291"/>
      <c r="I433" s="29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</row>
    <row r="434" spans="1:70" s="4" customFormat="1" ht="41.25" customHeight="1" x14ac:dyDescent="0.2">
      <c r="A434" s="167" t="s">
        <v>13</v>
      </c>
      <c r="B434" s="161" t="s">
        <v>747</v>
      </c>
      <c r="C434" s="166" t="s">
        <v>884</v>
      </c>
      <c r="D434" s="166" t="s">
        <v>175</v>
      </c>
      <c r="E434" s="8">
        <v>100</v>
      </c>
      <c r="F434" s="8">
        <v>100</v>
      </c>
      <c r="G434" s="8">
        <v>100</v>
      </c>
      <c r="H434" s="8">
        <v>0</v>
      </c>
      <c r="I434" s="155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</row>
    <row r="435" spans="1:70" s="4" customFormat="1" ht="29.25" customHeight="1" x14ac:dyDescent="0.2">
      <c r="A435" s="159" t="s">
        <v>260</v>
      </c>
      <c r="B435" s="290" t="s">
        <v>902</v>
      </c>
      <c r="C435" s="291"/>
      <c r="D435" s="291"/>
      <c r="E435" s="291"/>
      <c r="F435" s="291"/>
      <c r="G435" s="291"/>
      <c r="H435" s="291"/>
      <c r="I435" s="29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</row>
    <row r="436" spans="1:70" s="4" customFormat="1" ht="29.25" customHeight="1" x14ac:dyDescent="0.2">
      <c r="A436" s="167" t="s">
        <v>13</v>
      </c>
      <c r="B436" s="161" t="s">
        <v>259</v>
      </c>
      <c r="C436" s="166" t="s">
        <v>884</v>
      </c>
      <c r="D436" s="166" t="s">
        <v>16</v>
      </c>
      <c r="E436" s="8">
        <v>102.94</v>
      </c>
      <c r="F436" s="8">
        <v>95</v>
      </c>
      <c r="G436" s="8">
        <v>71.92</v>
      </c>
      <c r="H436" s="8">
        <f>G436/F436*100-100</f>
        <v>-24.294736842105252</v>
      </c>
      <c r="I436" s="155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</row>
    <row r="437" spans="1:70" s="4" customFormat="1" ht="21.75" customHeight="1" x14ac:dyDescent="0.2">
      <c r="A437" s="159" t="s">
        <v>262</v>
      </c>
      <c r="B437" s="290" t="s">
        <v>261</v>
      </c>
      <c r="C437" s="291"/>
      <c r="D437" s="291"/>
      <c r="E437" s="291"/>
      <c r="F437" s="291"/>
      <c r="G437" s="291"/>
      <c r="H437" s="291"/>
      <c r="I437" s="29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</row>
    <row r="438" spans="1:70" s="4" customFormat="1" ht="34.5" customHeight="1" x14ac:dyDescent="0.2">
      <c r="A438" s="167" t="s">
        <v>13</v>
      </c>
      <c r="B438" s="161" t="s">
        <v>994</v>
      </c>
      <c r="C438" s="166" t="s">
        <v>884</v>
      </c>
      <c r="D438" s="166" t="s">
        <v>175</v>
      </c>
      <c r="E438" s="8">
        <v>100</v>
      </c>
      <c r="F438" s="8">
        <v>100</v>
      </c>
      <c r="G438" s="8">
        <v>100</v>
      </c>
      <c r="H438" s="8">
        <f>G438/F438*100-100</f>
        <v>0</v>
      </c>
      <c r="I438" s="155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</row>
    <row r="439" spans="1:70" s="4" customFormat="1" ht="24.75" customHeight="1" x14ac:dyDescent="0.2">
      <c r="A439" s="159" t="s">
        <v>265</v>
      </c>
      <c r="B439" s="290" t="s">
        <v>263</v>
      </c>
      <c r="C439" s="291"/>
      <c r="D439" s="291"/>
      <c r="E439" s="291"/>
      <c r="F439" s="291"/>
      <c r="G439" s="291"/>
      <c r="H439" s="291"/>
      <c r="I439" s="29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</row>
    <row r="440" spans="1:70" s="4" customFormat="1" ht="84" customHeight="1" x14ac:dyDescent="0.2">
      <c r="A440" s="167" t="s">
        <v>13</v>
      </c>
      <c r="B440" s="161" t="s">
        <v>264</v>
      </c>
      <c r="C440" s="166" t="s">
        <v>884</v>
      </c>
      <c r="D440" s="166" t="s">
        <v>175</v>
      </c>
      <c r="E440" s="8">
        <v>100</v>
      </c>
      <c r="F440" s="8">
        <v>100</v>
      </c>
      <c r="G440" s="8">
        <v>100</v>
      </c>
      <c r="H440" s="8">
        <f>G440/F440*100-100</f>
        <v>0</v>
      </c>
      <c r="I440" s="155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</row>
    <row r="441" spans="1:70" s="4" customFormat="1" ht="18.75" customHeight="1" x14ac:dyDescent="0.2">
      <c r="A441" s="159" t="s">
        <v>556</v>
      </c>
      <c r="B441" s="290" t="s">
        <v>266</v>
      </c>
      <c r="C441" s="291"/>
      <c r="D441" s="291"/>
      <c r="E441" s="291"/>
      <c r="F441" s="291"/>
      <c r="G441" s="291"/>
      <c r="H441" s="291"/>
      <c r="I441" s="29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</row>
    <row r="442" spans="1:70" s="4" customFormat="1" ht="39.75" customHeight="1" x14ac:dyDescent="0.2">
      <c r="A442" s="167" t="s">
        <v>13</v>
      </c>
      <c r="B442" s="161" t="s">
        <v>267</v>
      </c>
      <c r="C442" s="166" t="s">
        <v>884</v>
      </c>
      <c r="D442" s="166" t="s">
        <v>240</v>
      </c>
      <c r="E442" s="166">
        <v>98</v>
      </c>
      <c r="F442" s="166">
        <v>115</v>
      </c>
      <c r="G442" s="166">
        <v>39</v>
      </c>
      <c r="H442" s="7">
        <f>G442/F442*100-100</f>
        <v>-66.086956521739125</v>
      </c>
      <c r="I442" s="155" t="s">
        <v>1148</v>
      </c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</row>
    <row r="443" spans="1:70" s="9" customFormat="1" ht="22.5" customHeight="1" x14ac:dyDescent="0.2">
      <c r="A443" s="157" t="s">
        <v>268</v>
      </c>
      <c r="B443" s="268" t="s">
        <v>872</v>
      </c>
      <c r="C443" s="268"/>
      <c r="D443" s="268"/>
      <c r="E443" s="268"/>
      <c r="F443" s="268"/>
      <c r="G443" s="268"/>
      <c r="H443" s="268"/>
      <c r="I443" s="26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</row>
    <row r="444" spans="1:70" ht="35.25" customHeight="1" x14ac:dyDescent="0.2">
      <c r="A444" s="166">
        <v>1</v>
      </c>
      <c r="B444" s="161" t="s">
        <v>1075</v>
      </c>
      <c r="C444" s="166" t="s">
        <v>15</v>
      </c>
      <c r="D444" s="166" t="s">
        <v>16</v>
      </c>
      <c r="E444" s="8">
        <v>46</v>
      </c>
      <c r="F444" s="8">
        <v>49</v>
      </c>
      <c r="G444" s="8">
        <v>46.3</v>
      </c>
      <c r="H444" s="8">
        <f>G444/F444*100-100</f>
        <v>-5.510204081632665</v>
      </c>
      <c r="I444" s="155"/>
    </row>
    <row r="445" spans="1:70" ht="25.5" customHeight="1" x14ac:dyDescent="0.2">
      <c r="A445" s="166">
        <v>2</v>
      </c>
      <c r="B445" s="161" t="s">
        <v>269</v>
      </c>
      <c r="C445" s="166" t="s">
        <v>15</v>
      </c>
      <c r="D445" s="166" t="s">
        <v>270</v>
      </c>
      <c r="E445" s="166">
        <v>72.5</v>
      </c>
      <c r="F445" s="166">
        <v>73</v>
      </c>
      <c r="G445" s="166">
        <v>72.2</v>
      </c>
      <c r="H445" s="8">
        <f>G445/F445*100-100</f>
        <v>-1.0958904109589014</v>
      </c>
      <c r="I445" s="155"/>
    </row>
    <row r="446" spans="1:70" ht="37.5" customHeight="1" x14ac:dyDescent="0.2">
      <c r="A446" s="166">
        <v>3</v>
      </c>
      <c r="B446" s="161" t="s">
        <v>288</v>
      </c>
      <c r="C446" s="166" t="s">
        <v>15</v>
      </c>
      <c r="D446" s="166" t="s">
        <v>16</v>
      </c>
      <c r="E446" s="8">
        <v>95</v>
      </c>
      <c r="F446" s="8">
        <v>95</v>
      </c>
      <c r="G446" s="8">
        <v>50</v>
      </c>
      <c r="H446" s="8">
        <f>G446/F446*100-100</f>
        <v>-47.368421052631582</v>
      </c>
      <c r="I446" s="155"/>
    </row>
    <row r="447" spans="1:70" s="9" customFormat="1" ht="15.75" customHeight="1" x14ac:dyDescent="0.2">
      <c r="A447" s="114" t="s">
        <v>271</v>
      </c>
      <c r="B447" s="269" t="s">
        <v>877</v>
      </c>
      <c r="C447" s="269"/>
      <c r="D447" s="269"/>
      <c r="E447" s="269"/>
      <c r="F447" s="269"/>
      <c r="G447" s="269"/>
      <c r="H447" s="269"/>
      <c r="I447" s="269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</row>
    <row r="448" spans="1:70" s="9" customFormat="1" ht="36.75" customHeight="1" x14ac:dyDescent="0.2">
      <c r="A448" s="166">
        <v>1</v>
      </c>
      <c r="B448" s="161" t="s">
        <v>272</v>
      </c>
      <c r="C448" s="166" t="s">
        <v>15</v>
      </c>
      <c r="D448" s="166" t="s">
        <v>46</v>
      </c>
      <c r="E448" s="19">
        <v>50233</v>
      </c>
      <c r="F448" s="19">
        <v>53508</v>
      </c>
      <c r="G448" s="19">
        <v>50560</v>
      </c>
      <c r="H448" s="8">
        <f>G448/F448*100-100</f>
        <v>-5.5094565298646927</v>
      </c>
      <c r="I448" s="155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</row>
    <row r="449" spans="1:70" s="9" customFormat="1" ht="36.75" customHeight="1" x14ac:dyDescent="0.2">
      <c r="A449" s="159" t="s">
        <v>273</v>
      </c>
      <c r="B449" s="270" t="s">
        <v>1125</v>
      </c>
      <c r="C449" s="270"/>
      <c r="D449" s="270"/>
      <c r="E449" s="270"/>
      <c r="F449" s="270"/>
      <c r="G449" s="270"/>
      <c r="H449" s="270"/>
      <c r="I449" s="27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</row>
    <row r="450" spans="1:70" s="9" customFormat="1" ht="42" customHeight="1" x14ac:dyDescent="0.2">
      <c r="A450" s="166">
        <v>1</v>
      </c>
      <c r="B450" s="161" t="s">
        <v>274</v>
      </c>
      <c r="C450" s="166" t="s">
        <v>15</v>
      </c>
      <c r="D450" s="166" t="s">
        <v>16</v>
      </c>
      <c r="E450" s="7">
        <v>95</v>
      </c>
      <c r="F450" s="7">
        <v>95</v>
      </c>
      <c r="G450" s="166">
        <v>78.3</v>
      </c>
      <c r="H450" s="8">
        <f>G450/F450*100-100</f>
        <v>-17.578947368421055</v>
      </c>
      <c r="I450" s="155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</row>
    <row r="451" spans="1:70" s="9" customFormat="1" ht="36" customHeight="1" x14ac:dyDescent="0.2">
      <c r="A451" s="159" t="s">
        <v>275</v>
      </c>
      <c r="B451" s="270" t="s">
        <v>1126</v>
      </c>
      <c r="C451" s="270"/>
      <c r="D451" s="270"/>
      <c r="E451" s="270"/>
      <c r="F451" s="270"/>
      <c r="G451" s="270"/>
      <c r="H451" s="270"/>
      <c r="I451" s="27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</row>
    <row r="452" spans="1:70" s="9" customFormat="1" ht="54" customHeight="1" x14ac:dyDescent="0.2">
      <c r="A452" s="166">
        <v>1</v>
      </c>
      <c r="B452" s="161" t="s">
        <v>276</v>
      </c>
      <c r="C452" s="166" t="s">
        <v>15</v>
      </c>
      <c r="D452" s="166" t="s">
        <v>16</v>
      </c>
      <c r="E452" s="8">
        <v>91</v>
      </c>
      <c r="F452" s="8">
        <v>91</v>
      </c>
      <c r="G452" s="8">
        <v>91</v>
      </c>
      <c r="H452" s="8">
        <f>G452/F452*100-100</f>
        <v>0</v>
      </c>
      <c r="I452" s="155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</row>
    <row r="453" spans="1:70" s="9" customFormat="1" ht="24" customHeight="1" x14ac:dyDescent="0.2">
      <c r="A453" s="159" t="s">
        <v>277</v>
      </c>
      <c r="B453" s="270" t="s">
        <v>88</v>
      </c>
      <c r="C453" s="270"/>
      <c r="D453" s="270"/>
      <c r="E453" s="270"/>
      <c r="F453" s="270"/>
      <c r="G453" s="270"/>
      <c r="H453" s="270"/>
      <c r="I453" s="27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</row>
    <row r="454" spans="1:70" s="9" customFormat="1" ht="24" customHeight="1" x14ac:dyDescent="0.2">
      <c r="A454" s="166">
        <v>1</v>
      </c>
      <c r="B454" s="161" t="s">
        <v>748</v>
      </c>
      <c r="C454" s="166" t="s">
        <v>15</v>
      </c>
      <c r="D454" s="166" t="s">
        <v>16</v>
      </c>
      <c r="E454" s="166">
        <v>1.25</v>
      </c>
      <c r="F454" s="166">
        <v>1.3</v>
      </c>
      <c r="G454" s="166">
        <v>0.9</v>
      </c>
      <c r="H454" s="7">
        <f>G454/F454*100-100</f>
        <v>-30.769230769230774</v>
      </c>
      <c r="I454" s="155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</row>
    <row r="455" spans="1:70" ht="22.5" customHeight="1" x14ac:dyDescent="0.2">
      <c r="A455" s="159" t="s">
        <v>278</v>
      </c>
      <c r="B455" s="270" t="s">
        <v>279</v>
      </c>
      <c r="C455" s="270"/>
      <c r="D455" s="270"/>
      <c r="E455" s="270"/>
      <c r="F455" s="270"/>
      <c r="G455" s="270"/>
      <c r="H455" s="270"/>
      <c r="I455" s="270"/>
    </row>
    <row r="456" spans="1:70" ht="37.5" customHeight="1" x14ac:dyDescent="0.2">
      <c r="A456" s="166">
        <v>1</v>
      </c>
      <c r="B456" s="161" t="s">
        <v>280</v>
      </c>
      <c r="C456" s="166" t="s">
        <v>15</v>
      </c>
      <c r="D456" s="166" t="s">
        <v>46</v>
      </c>
      <c r="E456" s="166">
        <v>35</v>
      </c>
      <c r="F456" s="166">
        <v>38</v>
      </c>
      <c r="G456" s="166">
        <v>8</v>
      </c>
      <c r="H456" s="7">
        <f>G456/F456*100-100</f>
        <v>-78.94736842105263</v>
      </c>
      <c r="I456" s="155"/>
    </row>
    <row r="457" spans="1:70" ht="21.75" customHeight="1" x14ac:dyDescent="0.2">
      <c r="A457" s="159" t="s">
        <v>1076</v>
      </c>
      <c r="B457" s="290" t="s">
        <v>1218</v>
      </c>
      <c r="C457" s="291"/>
      <c r="D457" s="291"/>
      <c r="E457" s="291"/>
      <c r="F457" s="291"/>
      <c r="G457" s="291"/>
      <c r="H457" s="291"/>
      <c r="I457" s="292"/>
    </row>
    <row r="458" spans="1:70" ht="21.75" customHeight="1" x14ac:dyDescent="0.2">
      <c r="A458" s="166">
        <v>1</v>
      </c>
      <c r="B458" s="161" t="s">
        <v>1077</v>
      </c>
      <c r="C458" s="166" t="s">
        <v>15</v>
      </c>
      <c r="D458" s="166" t="s">
        <v>20</v>
      </c>
      <c r="E458" s="166">
        <v>152</v>
      </c>
      <c r="F458" s="166">
        <v>16</v>
      </c>
      <c r="G458" s="166">
        <v>16</v>
      </c>
      <c r="H458" s="7">
        <f>G458/F458*100-100</f>
        <v>0</v>
      </c>
      <c r="I458" s="155"/>
    </row>
    <row r="459" spans="1:70" s="9" customFormat="1" ht="20.25" customHeight="1" x14ac:dyDescent="0.2">
      <c r="A459" s="114" t="s">
        <v>281</v>
      </c>
      <c r="B459" s="269" t="s">
        <v>1083</v>
      </c>
      <c r="C459" s="269"/>
      <c r="D459" s="269"/>
      <c r="E459" s="269"/>
      <c r="F459" s="269"/>
      <c r="G459" s="269"/>
      <c r="H459" s="269"/>
      <c r="I459" s="269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</row>
    <row r="460" spans="1:70" s="9" customFormat="1" ht="20.25" customHeight="1" x14ac:dyDescent="0.2">
      <c r="A460" s="114" t="s">
        <v>284</v>
      </c>
      <c r="B460" s="296" t="s">
        <v>878</v>
      </c>
      <c r="C460" s="296"/>
      <c r="D460" s="296"/>
      <c r="E460" s="296"/>
      <c r="F460" s="296"/>
      <c r="G460" s="296"/>
      <c r="H460" s="296"/>
      <c r="I460" s="296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</row>
    <row r="461" spans="1:70" s="9" customFormat="1" ht="20.25" customHeight="1" x14ac:dyDescent="0.2">
      <c r="A461" s="167" t="s">
        <v>13</v>
      </c>
      <c r="B461" s="161" t="s">
        <v>269</v>
      </c>
      <c r="C461" s="166" t="s">
        <v>15</v>
      </c>
      <c r="D461" s="166" t="s">
        <v>16</v>
      </c>
      <c r="E461" s="8">
        <v>72.5</v>
      </c>
      <c r="F461" s="8">
        <v>73</v>
      </c>
      <c r="G461" s="8">
        <v>72.2</v>
      </c>
      <c r="H461" s="8">
        <f>G461/F461*100-100</f>
        <v>-1.0958904109589014</v>
      </c>
      <c r="I461" s="155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</row>
    <row r="462" spans="1:70" s="9" customFormat="1" ht="20.25" customHeight="1" x14ac:dyDescent="0.2">
      <c r="A462" s="159" t="s">
        <v>285</v>
      </c>
      <c r="B462" s="297" t="s">
        <v>88</v>
      </c>
      <c r="C462" s="297"/>
      <c r="D462" s="297"/>
      <c r="E462" s="297"/>
      <c r="F462" s="297"/>
      <c r="G462" s="297"/>
      <c r="H462" s="297"/>
      <c r="I462" s="297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</row>
    <row r="463" spans="1:70" ht="20.25" customHeight="1" x14ac:dyDescent="0.2">
      <c r="A463" s="15">
        <v>1</v>
      </c>
      <c r="B463" s="161" t="s">
        <v>286</v>
      </c>
      <c r="C463" s="166" t="s">
        <v>15</v>
      </c>
      <c r="D463" s="166" t="s">
        <v>16</v>
      </c>
      <c r="E463" s="8">
        <v>37.6</v>
      </c>
      <c r="F463" s="8">
        <v>37.6</v>
      </c>
      <c r="G463" s="8">
        <v>38.1</v>
      </c>
      <c r="H463" s="8">
        <f>G463/F463*100-100</f>
        <v>1.3297872340425556</v>
      </c>
      <c r="I463" s="155"/>
    </row>
    <row r="464" spans="1:70" s="9" customFormat="1" ht="20.25" customHeight="1" x14ac:dyDescent="0.2">
      <c r="A464" s="114" t="s">
        <v>287</v>
      </c>
      <c r="B464" s="269" t="s">
        <v>1084</v>
      </c>
      <c r="C464" s="269"/>
      <c r="D464" s="269"/>
      <c r="E464" s="269"/>
      <c r="F464" s="269"/>
      <c r="G464" s="269"/>
      <c r="H464" s="269"/>
      <c r="I464" s="269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</row>
    <row r="465" spans="1:70" ht="31.5" x14ac:dyDescent="0.2">
      <c r="A465" s="166">
        <v>1</v>
      </c>
      <c r="B465" s="161" t="s">
        <v>288</v>
      </c>
      <c r="C465" s="166" t="s">
        <v>15</v>
      </c>
      <c r="D465" s="166" t="s">
        <v>16</v>
      </c>
      <c r="E465" s="7">
        <v>95</v>
      </c>
      <c r="F465" s="7">
        <v>95</v>
      </c>
      <c r="G465" s="7">
        <v>50</v>
      </c>
      <c r="H465" s="8">
        <f>G465/F465*100-100</f>
        <v>-47.368421052631582</v>
      </c>
      <c r="I465" s="155"/>
    </row>
    <row r="466" spans="1:70" ht="20.25" customHeight="1" x14ac:dyDescent="0.2">
      <c r="A466" s="159" t="s">
        <v>289</v>
      </c>
      <c r="B466" s="270" t="s">
        <v>96</v>
      </c>
      <c r="C466" s="270"/>
      <c r="D466" s="270"/>
      <c r="E466" s="270"/>
      <c r="F466" s="270"/>
      <c r="G466" s="270"/>
      <c r="H466" s="270"/>
      <c r="I466" s="270"/>
    </row>
    <row r="467" spans="1:70" ht="38.25" customHeight="1" x14ac:dyDescent="0.2">
      <c r="A467" s="166">
        <v>1</v>
      </c>
      <c r="B467" s="161" t="s">
        <v>288</v>
      </c>
      <c r="C467" s="166" t="s">
        <v>15</v>
      </c>
      <c r="D467" s="166" t="s">
        <v>16</v>
      </c>
      <c r="E467" s="7">
        <v>95</v>
      </c>
      <c r="F467" s="7">
        <v>95</v>
      </c>
      <c r="G467" s="7">
        <v>50</v>
      </c>
      <c r="H467" s="8">
        <f>G467/F467*100-100</f>
        <v>-47.368421052631582</v>
      </c>
      <c r="I467" s="155"/>
    </row>
    <row r="468" spans="1:70" ht="20.25" customHeight="1" x14ac:dyDescent="0.2">
      <c r="A468" s="159" t="s">
        <v>290</v>
      </c>
      <c r="B468" s="270" t="s">
        <v>541</v>
      </c>
      <c r="C468" s="270"/>
      <c r="D468" s="270"/>
      <c r="E468" s="270"/>
      <c r="F468" s="270"/>
      <c r="G468" s="270"/>
      <c r="H468" s="270"/>
      <c r="I468" s="270"/>
    </row>
    <row r="469" spans="1:70" ht="20.25" customHeight="1" x14ac:dyDescent="0.2">
      <c r="A469" s="166">
        <v>1</v>
      </c>
      <c r="B469" s="161" t="s">
        <v>291</v>
      </c>
      <c r="C469" s="166" t="s">
        <v>292</v>
      </c>
      <c r="D469" s="166" t="s">
        <v>16</v>
      </c>
      <c r="E469" s="7">
        <v>100</v>
      </c>
      <c r="F469" s="7">
        <v>100</v>
      </c>
      <c r="G469" s="7">
        <v>69.400000000000006</v>
      </c>
      <c r="H469" s="8">
        <f>G469/F469*100-100</f>
        <v>-30.599999999999994</v>
      </c>
      <c r="I469" s="155"/>
    </row>
    <row r="470" spans="1:70" s="9" customFormat="1" ht="44.25" customHeight="1" x14ac:dyDescent="0.2">
      <c r="A470" s="157" t="s">
        <v>293</v>
      </c>
      <c r="B470" s="268" t="s">
        <v>1219</v>
      </c>
      <c r="C470" s="268"/>
      <c r="D470" s="268"/>
      <c r="E470" s="268"/>
      <c r="F470" s="268"/>
      <c r="G470" s="268"/>
      <c r="H470" s="268"/>
      <c r="I470" s="26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</row>
    <row r="471" spans="1:70" ht="37.5" customHeight="1" x14ac:dyDescent="0.2">
      <c r="A471" s="95">
        <v>1</v>
      </c>
      <c r="B471" s="113" t="s">
        <v>749</v>
      </c>
      <c r="C471" s="95" t="s">
        <v>15</v>
      </c>
      <c r="D471" s="166" t="s">
        <v>16</v>
      </c>
      <c r="E471" s="166">
        <v>26.1</v>
      </c>
      <c r="F471" s="166">
        <v>25</v>
      </c>
      <c r="G471" s="166">
        <v>14.3</v>
      </c>
      <c r="H471" s="7">
        <f>G471/F471*100-100</f>
        <v>-42.8</v>
      </c>
      <c r="I471" s="155" t="s">
        <v>1174</v>
      </c>
    </row>
    <row r="472" spans="1:70" ht="100.5" customHeight="1" x14ac:dyDescent="0.2">
      <c r="A472" s="95">
        <v>2</v>
      </c>
      <c r="B472" s="113" t="s">
        <v>750</v>
      </c>
      <c r="C472" s="95" t="s">
        <v>15</v>
      </c>
      <c r="D472" s="166" t="s">
        <v>16</v>
      </c>
      <c r="E472" s="166">
        <v>100</v>
      </c>
      <c r="F472" s="166">
        <v>100</v>
      </c>
      <c r="G472" s="166">
        <v>100</v>
      </c>
      <c r="H472" s="7">
        <f>G472/F472*100-100</f>
        <v>0</v>
      </c>
      <c r="I472" s="155"/>
    </row>
    <row r="473" spans="1:70" ht="47.25" customHeight="1" x14ac:dyDescent="0.2">
      <c r="A473" s="95">
        <v>3</v>
      </c>
      <c r="B473" s="113" t="s">
        <v>295</v>
      </c>
      <c r="C473" s="95" t="s">
        <v>15</v>
      </c>
      <c r="D473" s="166" t="s">
        <v>16</v>
      </c>
      <c r="E473" s="166">
        <v>85</v>
      </c>
      <c r="F473" s="166">
        <v>85</v>
      </c>
      <c r="G473" s="166">
        <v>85</v>
      </c>
      <c r="H473" s="7">
        <f>G473/F473*100-100</f>
        <v>0</v>
      </c>
      <c r="I473" s="155"/>
    </row>
    <row r="474" spans="1:70" ht="52.5" customHeight="1" x14ac:dyDescent="0.2">
      <c r="A474" s="95">
        <v>4</v>
      </c>
      <c r="B474" s="113" t="s">
        <v>751</v>
      </c>
      <c r="C474" s="95" t="s">
        <v>15</v>
      </c>
      <c r="D474" s="166" t="s">
        <v>16</v>
      </c>
      <c r="E474" s="166">
        <v>61.7</v>
      </c>
      <c r="F474" s="166">
        <v>50</v>
      </c>
      <c r="G474" s="7">
        <v>51.6</v>
      </c>
      <c r="H474" s="7">
        <f>G474/F474*100-100</f>
        <v>3.2000000000000028</v>
      </c>
      <c r="I474" s="155"/>
    </row>
    <row r="475" spans="1:70" s="39" customFormat="1" ht="22.5" customHeight="1" x14ac:dyDescent="0.2">
      <c r="A475" s="114" t="s">
        <v>294</v>
      </c>
      <c r="B475" s="269" t="s">
        <v>880</v>
      </c>
      <c r="C475" s="269"/>
      <c r="D475" s="269"/>
      <c r="E475" s="269"/>
      <c r="F475" s="269"/>
      <c r="G475" s="269"/>
      <c r="H475" s="269"/>
      <c r="I475" s="269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</row>
    <row r="476" spans="1:70" s="9" customFormat="1" ht="47.25" x14ac:dyDescent="0.2">
      <c r="A476" s="95">
        <v>1</v>
      </c>
      <c r="B476" s="113" t="s">
        <v>295</v>
      </c>
      <c r="C476" s="95" t="s">
        <v>15</v>
      </c>
      <c r="D476" s="166" t="s">
        <v>16</v>
      </c>
      <c r="E476" s="166">
        <v>85</v>
      </c>
      <c r="F476" s="166">
        <v>85</v>
      </c>
      <c r="G476" s="166">
        <v>85</v>
      </c>
      <c r="H476" s="7">
        <f>G476/F476*100-100</f>
        <v>0</v>
      </c>
      <c r="I476" s="155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</row>
    <row r="477" spans="1:70" s="9" customFormat="1" ht="35.25" customHeight="1" x14ac:dyDescent="0.2">
      <c r="A477" s="88" t="s">
        <v>296</v>
      </c>
      <c r="B477" s="270" t="s">
        <v>297</v>
      </c>
      <c r="C477" s="270"/>
      <c r="D477" s="270"/>
      <c r="E477" s="270"/>
      <c r="F477" s="270"/>
      <c r="G477" s="270"/>
      <c r="H477" s="270"/>
      <c r="I477" s="27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</row>
    <row r="478" spans="1:70" s="9" customFormat="1" ht="42.75" customHeight="1" x14ac:dyDescent="0.2">
      <c r="A478" s="96" t="s">
        <v>13</v>
      </c>
      <c r="B478" s="113" t="s">
        <v>298</v>
      </c>
      <c r="C478" s="95" t="s">
        <v>15</v>
      </c>
      <c r="D478" s="166" t="s">
        <v>20</v>
      </c>
      <c r="E478" s="166">
        <v>6</v>
      </c>
      <c r="F478" s="166">
        <v>5</v>
      </c>
      <c r="G478" s="166">
        <v>2</v>
      </c>
      <c r="H478" s="7">
        <f>G478/F478*100-100</f>
        <v>-60</v>
      </c>
      <c r="I478" s="155" t="s">
        <v>1174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</row>
    <row r="479" spans="1:70" s="9" customFormat="1" ht="37.5" customHeight="1" x14ac:dyDescent="0.2">
      <c r="A479" s="114" t="s">
        <v>299</v>
      </c>
      <c r="B479" s="269" t="s">
        <v>300</v>
      </c>
      <c r="C479" s="269"/>
      <c r="D479" s="269"/>
      <c r="E479" s="269"/>
      <c r="F479" s="269"/>
      <c r="G479" s="269"/>
      <c r="H479" s="269"/>
      <c r="I479" s="269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</row>
    <row r="480" spans="1:70" ht="45.75" customHeight="1" x14ac:dyDescent="0.2">
      <c r="A480" s="96" t="s">
        <v>13</v>
      </c>
      <c r="B480" s="113" t="s">
        <v>749</v>
      </c>
      <c r="C480" s="95" t="s">
        <v>15</v>
      </c>
      <c r="D480" s="166" t="s">
        <v>16</v>
      </c>
      <c r="E480" s="166">
        <v>26.1</v>
      </c>
      <c r="F480" s="166">
        <v>25</v>
      </c>
      <c r="G480" s="166">
        <v>14.3</v>
      </c>
      <c r="H480" s="7">
        <f>G480/F480*100-100</f>
        <v>-42.8</v>
      </c>
      <c r="I480" s="155" t="s">
        <v>1174</v>
      </c>
    </row>
    <row r="481" spans="1:70" ht="102" customHeight="1" x14ac:dyDescent="0.2">
      <c r="A481" s="96" t="s">
        <v>17</v>
      </c>
      <c r="B481" s="113" t="s">
        <v>301</v>
      </c>
      <c r="C481" s="95" t="s">
        <v>15</v>
      </c>
      <c r="D481" s="166" t="s">
        <v>16</v>
      </c>
      <c r="E481" s="166">
        <v>100</v>
      </c>
      <c r="F481" s="166">
        <v>100</v>
      </c>
      <c r="G481" s="166">
        <v>100</v>
      </c>
      <c r="H481" s="7">
        <f>G481/F481*100-100</f>
        <v>0</v>
      </c>
      <c r="I481" s="155"/>
    </row>
    <row r="482" spans="1:70" ht="37.5" customHeight="1" x14ac:dyDescent="0.2">
      <c r="A482" s="88" t="s">
        <v>302</v>
      </c>
      <c r="B482" s="270" t="s">
        <v>303</v>
      </c>
      <c r="C482" s="270"/>
      <c r="D482" s="270"/>
      <c r="E482" s="270"/>
      <c r="F482" s="270"/>
      <c r="G482" s="270"/>
      <c r="H482" s="270"/>
      <c r="I482" s="270"/>
    </row>
    <row r="483" spans="1:70" ht="32.25" customHeight="1" x14ac:dyDescent="0.2">
      <c r="A483" s="95">
        <v>1</v>
      </c>
      <c r="B483" s="113" t="s">
        <v>752</v>
      </c>
      <c r="C483" s="95" t="s">
        <v>15</v>
      </c>
      <c r="D483" s="166" t="s">
        <v>304</v>
      </c>
      <c r="E483" s="166">
        <v>3344</v>
      </c>
      <c r="F483" s="166">
        <v>1872</v>
      </c>
      <c r="G483" s="166">
        <v>1268</v>
      </c>
      <c r="H483" s="7">
        <f>G483/F483*100-100</f>
        <v>-32.26495726495726</v>
      </c>
      <c r="I483" s="155" t="s">
        <v>1174</v>
      </c>
    </row>
    <row r="484" spans="1:70" ht="41.25" customHeight="1" x14ac:dyDescent="0.2">
      <c r="A484" s="95">
        <v>2</v>
      </c>
      <c r="B484" s="113" t="s">
        <v>305</v>
      </c>
      <c r="C484" s="95" t="s">
        <v>15</v>
      </c>
      <c r="D484" s="166" t="s">
        <v>580</v>
      </c>
      <c r="E484" s="166">
        <v>103</v>
      </c>
      <c r="F484" s="166">
        <v>103</v>
      </c>
      <c r="G484" s="166">
        <v>50</v>
      </c>
      <c r="H484" s="7">
        <f>G484/F484*100-100</f>
        <v>-51.456310679611647</v>
      </c>
      <c r="I484" s="155" t="s">
        <v>1174</v>
      </c>
    </row>
    <row r="485" spans="1:70" ht="15.75" customHeight="1" x14ac:dyDescent="0.2">
      <c r="A485" s="88" t="s">
        <v>307</v>
      </c>
      <c r="B485" s="270" t="s">
        <v>308</v>
      </c>
      <c r="C485" s="270"/>
      <c r="D485" s="270"/>
      <c r="E485" s="270"/>
      <c r="F485" s="270"/>
      <c r="G485" s="270"/>
      <c r="H485" s="270"/>
      <c r="I485" s="270"/>
    </row>
    <row r="486" spans="1:70" ht="60.75" customHeight="1" x14ac:dyDescent="0.2">
      <c r="A486" s="95">
        <v>1</v>
      </c>
      <c r="B486" s="113" t="s">
        <v>309</v>
      </c>
      <c r="C486" s="95" t="s">
        <v>15</v>
      </c>
      <c r="D486" s="166" t="s">
        <v>306</v>
      </c>
      <c r="E486" s="166">
        <v>45.3</v>
      </c>
      <c r="F486" s="166">
        <v>39</v>
      </c>
      <c r="G486" s="166">
        <v>17.3</v>
      </c>
      <c r="H486" s="7">
        <f>G486/F486*100-100</f>
        <v>-55.641025641025635</v>
      </c>
      <c r="I486" s="155"/>
    </row>
    <row r="487" spans="1:70" ht="89.25" customHeight="1" x14ac:dyDescent="0.2">
      <c r="A487" s="95">
        <v>2</v>
      </c>
      <c r="B487" s="113" t="s">
        <v>310</v>
      </c>
      <c r="C487" s="95" t="s">
        <v>15</v>
      </c>
      <c r="D487" s="166" t="s">
        <v>304</v>
      </c>
      <c r="E487" s="166">
        <v>90.3</v>
      </c>
      <c r="F487" s="166">
        <v>90</v>
      </c>
      <c r="G487" s="166">
        <v>47.8</v>
      </c>
      <c r="H487" s="7">
        <f>G487/F487*100-100</f>
        <v>-46.888888888888893</v>
      </c>
      <c r="I487" s="155"/>
    </row>
    <row r="488" spans="1:70" ht="72" customHeight="1" x14ac:dyDescent="0.2">
      <c r="A488" s="95">
        <v>3</v>
      </c>
      <c r="B488" s="113" t="s">
        <v>759</v>
      </c>
      <c r="C488" s="95" t="s">
        <v>15</v>
      </c>
      <c r="D488" s="166" t="s">
        <v>304</v>
      </c>
      <c r="E488" s="166">
        <v>88.1</v>
      </c>
      <c r="F488" s="166">
        <v>87</v>
      </c>
      <c r="G488" s="166">
        <v>48.1</v>
      </c>
      <c r="H488" s="7">
        <f>G488/F488*100-100</f>
        <v>-44.712643678160916</v>
      </c>
      <c r="I488" s="155"/>
    </row>
    <row r="489" spans="1:70" s="9" customFormat="1" ht="15.75" customHeight="1" x14ac:dyDescent="0.2">
      <c r="A489" s="114" t="s">
        <v>311</v>
      </c>
      <c r="B489" s="269" t="s">
        <v>312</v>
      </c>
      <c r="C489" s="269"/>
      <c r="D489" s="269"/>
      <c r="E489" s="269"/>
      <c r="F489" s="269"/>
      <c r="G489" s="269"/>
      <c r="H489" s="269"/>
      <c r="I489" s="269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</row>
    <row r="490" spans="1:70" ht="60.75" customHeight="1" x14ac:dyDescent="0.2">
      <c r="A490" s="95">
        <v>1</v>
      </c>
      <c r="B490" s="113" t="s">
        <v>1111</v>
      </c>
      <c r="C490" s="95" t="s">
        <v>15</v>
      </c>
      <c r="D490" s="166" t="s">
        <v>16</v>
      </c>
      <c r="E490" s="166">
        <v>61.7</v>
      </c>
      <c r="F490" s="166">
        <v>50</v>
      </c>
      <c r="G490" s="166">
        <v>51.6</v>
      </c>
      <c r="H490" s="7">
        <f>G490/F490*100-100</f>
        <v>3.2000000000000028</v>
      </c>
      <c r="I490" s="155"/>
    </row>
    <row r="491" spans="1:70" ht="15.75" customHeight="1" x14ac:dyDescent="0.2">
      <c r="A491" s="88" t="s">
        <v>313</v>
      </c>
      <c r="B491" s="270" t="s">
        <v>314</v>
      </c>
      <c r="C491" s="270"/>
      <c r="D491" s="270"/>
      <c r="E491" s="270"/>
      <c r="F491" s="270"/>
      <c r="G491" s="270"/>
      <c r="H491" s="270"/>
      <c r="I491" s="270"/>
    </row>
    <row r="492" spans="1:70" ht="53.25" customHeight="1" x14ac:dyDescent="0.2">
      <c r="A492" s="95">
        <v>1</v>
      </c>
      <c r="B492" s="113" t="s">
        <v>760</v>
      </c>
      <c r="C492" s="95" t="s">
        <v>15</v>
      </c>
      <c r="D492" s="166" t="s">
        <v>20</v>
      </c>
      <c r="E492" s="166">
        <v>2</v>
      </c>
      <c r="F492" s="166">
        <v>1</v>
      </c>
      <c r="G492" s="166">
        <v>1</v>
      </c>
      <c r="H492" s="7">
        <f>G492/F492*100-100</f>
        <v>0</v>
      </c>
      <c r="I492" s="155"/>
    </row>
    <row r="493" spans="1:70" s="9" customFormat="1" ht="24.75" customHeight="1" x14ac:dyDescent="0.2">
      <c r="A493" s="157" t="s">
        <v>315</v>
      </c>
      <c r="B493" s="293" t="s">
        <v>1220</v>
      </c>
      <c r="C493" s="294"/>
      <c r="D493" s="294"/>
      <c r="E493" s="294"/>
      <c r="F493" s="294"/>
      <c r="G493" s="294"/>
      <c r="H493" s="294"/>
      <c r="I493" s="295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</row>
    <row r="494" spans="1:70" s="2" customFormat="1" ht="81" customHeight="1" x14ac:dyDescent="0.2">
      <c r="A494" s="96" t="s">
        <v>13</v>
      </c>
      <c r="B494" s="113" t="s">
        <v>761</v>
      </c>
      <c r="C494" s="95" t="s">
        <v>15</v>
      </c>
      <c r="D494" s="166" t="s">
        <v>20</v>
      </c>
      <c r="E494" s="166">
        <v>9387</v>
      </c>
      <c r="F494" s="166">
        <v>9400</v>
      </c>
      <c r="G494" s="166">
        <v>9471</v>
      </c>
      <c r="H494" s="7">
        <f>G494/F494*100-100</f>
        <v>0.75531914893616658</v>
      </c>
      <c r="I494" s="190" t="s">
        <v>1189</v>
      </c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</row>
    <row r="495" spans="1:70" s="2" customFormat="1" ht="161.25" customHeight="1" x14ac:dyDescent="0.2">
      <c r="A495" s="96" t="s">
        <v>17</v>
      </c>
      <c r="B495" s="113" t="s">
        <v>316</v>
      </c>
      <c r="C495" s="95" t="s">
        <v>15</v>
      </c>
      <c r="D495" s="166" t="s">
        <v>317</v>
      </c>
      <c r="E495" s="166">
        <v>720</v>
      </c>
      <c r="F495" s="166">
        <v>691.6</v>
      </c>
      <c r="G495" s="166">
        <v>697.9</v>
      </c>
      <c r="H495" s="7">
        <f>G495/F495*100-100</f>
        <v>0.91093117408907176</v>
      </c>
      <c r="I495" s="190" t="s">
        <v>1186</v>
      </c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</row>
    <row r="496" spans="1:70" s="2" customFormat="1" ht="37.5" customHeight="1" x14ac:dyDescent="0.2">
      <c r="A496" s="96" t="s">
        <v>21</v>
      </c>
      <c r="B496" s="113" t="s">
        <v>318</v>
      </c>
      <c r="C496" s="95" t="s">
        <v>15</v>
      </c>
      <c r="D496" s="166" t="s">
        <v>16</v>
      </c>
      <c r="E496" s="166">
        <v>28</v>
      </c>
      <c r="F496" s="166">
        <v>28.4</v>
      </c>
      <c r="G496" s="166">
        <v>27.8</v>
      </c>
      <c r="H496" s="7">
        <f>G496/F496*100-100</f>
        <v>-2.1126760563380316</v>
      </c>
      <c r="I496" s="190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</row>
    <row r="497" spans="1:70" s="4" customFormat="1" ht="18.75" customHeight="1" x14ac:dyDescent="0.2">
      <c r="A497" s="114" t="s">
        <v>319</v>
      </c>
      <c r="B497" s="269" t="s">
        <v>865</v>
      </c>
      <c r="C497" s="269"/>
      <c r="D497" s="269"/>
      <c r="E497" s="269"/>
      <c r="F497" s="269"/>
      <c r="G497" s="269"/>
      <c r="H497" s="269"/>
      <c r="I497" s="269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</row>
    <row r="498" spans="1:70" s="2" customFormat="1" ht="23.25" customHeight="1" x14ac:dyDescent="0.2">
      <c r="A498" s="96" t="s">
        <v>13</v>
      </c>
      <c r="B498" s="113" t="s">
        <v>320</v>
      </c>
      <c r="C498" s="95" t="s">
        <v>15</v>
      </c>
      <c r="D498" s="166" t="s">
        <v>321</v>
      </c>
      <c r="E498" s="166">
        <v>490.7</v>
      </c>
      <c r="F498" s="166">
        <v>513.79999999999995</v>
      </c>
      <c r="G498" s="166">
        <v>249.5</v>
      </c>
      <c r="H498" s="7">
        <f>G498/F498*100-100</f>
        <v>-51.44024912417283</v>
      </c>
      <c r="I498" s="149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</row>
    <row r="499" spans="1:70" s="2" customFormat="1" ht="30.75" customHeight="1" x14ac:dyDescent="0.2">
      <c r="A499" s="96" t="s">
        <v>17</v>
      </c>
      <c r="B499" s="113" t="s">
        <v>322</v>
      </c>
      <c r="C499" s="95" t="s">
        <v>15</v>
      </c>
      <c r="D499" s="166" t="s">
        <v>323</v>
      </c>
      <c r="E499" s="166">
        <v>4.2</v>
      </c>
      <c r="F499" s="166">
        <v>4.4000000000000004</v>
      </c>
      <c r="G499" s="166">
        <v>2.1</v>
      </c>
      <c r="H499" s="7">
        <f>G499/F499*100-100</f>
        <v>-52.272727272727273</v>
      </c>
      <c r="I499" s="191" t="s">
        <v>1185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</row>
    <row r="500" spans="1:70" s="2" customFormat="1" ht="82.5" customHeight="1" x14ac:dyDescent="0.2">
      <c r="A500" s="96" t="s">
        <v>21</v>
      </c>
      <c r="B500" s="113" t="s">
        <v>761</v>
      </c>
      <c r="C500" s="95" t="s">
        <v>15</v>
      </c>
      <c r="D500" s="166" t="s">
        <v>20</v>
      </c>
      <c r="E500" s="166">
        <v>9387</v>
      </c>
      <c r="F500" s="166">
        <v>9400</v>
      </c>
      <c r="G500" s="166">
        <v>9471</v>
      </c>
      <c r="H500" s="7">
        <f>G500/F500*100-100</f>
        <v>0.75531914893616658</v>
      </c>
      <c r="I500" s="190" t="s">
        <v>1188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</row>
    <row r="501" spans="1:70" s="2" customFormat="1" ht="31.5" customHeight="1" x14ac:dyDescent="0.2">
      <c r="A501" s="96" t="s">
        <v>324</v>
      </c>
      <c r="B501" s="113" t="s">
        <v>325</v>
      </c>
      <c r="C501" s="95" t="s">
        <v>15</v>
      </c>
      <c r="D501" s="166" t="s">
        <v>20</v>
      </c>
      <c r="E501" s="166">
        <v>80.7</v>
      </c>
      <c r="F501" s="166">
        <v>81</v>
      </c>
      <c r="G501" s="166">
        <v>81.3</v>
      </c>
      <c r="H501" s="7">
        <f>G501/F501*100-100</f>
        <v>0.3703703703703809</v>
      </c>
      <c r="I501" s="191" t="s">
        <v>1185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</row>
    <row r="502" spans="1:70" s="2" customFormat="1" ht="15.75" customHeight="1" x14ac:dyDescent="0.2">
      <c r="A502" s="88" t="s">
        <v>326</v>
      </c>
      <c r="B502" s="290" t="s">
        <v>91</v>
      </c>
      <c r="C502" s="291"/>
      <c r="D502" s="291"/>
      <c r="E502" s="291"/>
      <c r="F502" s="291"/>
      <c r="G502" s="291"/>
      <c r="H502" s="291"/>
      <c r="I502" s="292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</row>
    <row r="503" spans="1:70" s="2" customFormat="1" x14ac:dyDescent="0.2">
      <c r="A503" s="96" t="s">
        <v>13</v>
      </c>
      <c r="B503" s="113" t="s">
        <v>327</v>
      </c>
      <c r="C503" s="95" t="s">
        <v>15</v>
      </c>
      <c r="D503" s="166" t="s">
        <v>46</v>
      </c>
      <c r="E503" s="166">
        <v>47</v>
      </c>
      <c r="F503" s="166">
        <v>50</v>
      </c>
      <c r="G503" s="166">
        <v>50</v>
      </c>
      <c r="H503" s="7">
        <f>G503/F503*100-100</f>
        <v>0</v>
      </c>
      <c r="I503" s="191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</row>
    <row r="504" spans="1:70" s="2" customFormat="1" ht="31.5" customHeight="1" x14ac:dyDescent="0.2">
      <c r="A504" s="96" t="s">
        <v>17</v>
      </c>
      <c r="B504" s="113" t="s">
        <v>328</v>
      </c>
      <c r="C504" s="95" t="s">
        <v>15</v>
      </c>
      <c r="D504" s="166" t="s">
        <v>20</v>
      </c>
      <c r="E504" s="166">
        <v>13</v>
      </c>
      <c r="F504" s="166">
        <v>14</v>
      </c>
      <c r="G504" s="166">
        <v>13</v>
      </c>
      <c r="H504" s="7">
        <f>G504/F504*100-100</f>
        <v>-7.1428571428571388</v>
      </c>
      <c r="I504" s="149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</row>
    <row r="505" spans="1:70" s="2" customFormat="1" ht="19.5" customHeight="1" x14ac:dyDescent="0.2">
      <c r="A505" s="88" t="s">
        <v>329</v>
      </c>
      <c r="B505" s="270" t="s">
        <v>330</v>
      </c>
      <c r="C505" s="270"/>
      <c r="D505" s="270"/>
      <c r="E505" s="270"/>
      <c r="F505" s="270"/>
      <c r="G505" s="270"/>
      <c r="H505" s="270"/>
      <c r="I505" s="270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</row>
    <row r="506" spans="1:70" s="2" customFormat="1" x14ac:dyDescent="0.2">
      <c r="A506" s="96" t="s">
        <v>13</v>
      </c>
      <c r="B506" s="113" t="s">
        <v>331</v>
      </c>
      <c r="C506" s="95" t="s">
        <v>15</v>
      </c>
      <c r="D506" s="166" t="s">
        <v>46</v>
      </c>
      <c r="E506" s="166">
        <v>145</v>
      </c>
      <c r="F506" s="166">
        <v>155</v>
      </c>
      <c r="G506" s="166">
        <v>145</v>
      </c>
      <c r="H506" s="7">
        <f>G506/F506*100-100</f>
        <v>-6.4516129032258078</v>
      </c>
      <c r="I506" s="190" t="s">
        <v>1187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</row>
    <row r="507" spans="1:70" s="2" customFormat="1" ht="36" customHeight="1" x14ac:dyDescent="0.2">
      <c r="A507" s="96" t="s">
        <v>17</v>
      </c>
      <c r="B507" s="113" t="s">
        <v>332</v>
      </c>
      <c r="C507" s="95" t="s">
        <v>15</v>
      </c>
      <c r="D507" s="166" t="s">
        <v>20</v>
      </c>
      <c r="E507" s="166">
        <v>17</v>
      </c>
      <c r="F507" s="166">
        <v>19</v>
      </c>
      <c r="G507" s="166">
        <v>19</v>
      </c>
      <c r="H507" s="7">
        <f>G507/F507*100-100</f>
        <v>0</v>
      </c>
      <c r="I507" s="191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</row>
    <row r="508" spans="1:70" s="4" customFormat="1" ht="17.25" customHeight="1" x14ac:dyDescent="0.2">
      <c r="A508" s="114" t="s">
        <v>333</v>
      </c>
      <c r="B508" s="269" t="s">
        <v>975</v>
      </c>
      <c r="C508" s="269"/>
      <c r="D508" s="269"/>
      <c r="E508" s="269"/>
      <c r="F508" s="269"/>
      <c r="G508" s="269"/>
      <c r="H508" s="269"/>
      <c r="I508" s="269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</row>
    <row r="509" spans="1:70" s="2" customFormat="1" ht="18.75" customHeight="1" x14ac:dyDescent="0.2">
      <c r="A509" s="96" t="s">
        <v>13</v>
      </c>
      <c r="B509" s="113" t="s">
        <v>334</v>
      </c>
      <c r="C509" s="95" t="s">
        <v>15</v>
      </c>
      <c r="D509" s="166" t="s">
        <v>335</v>
      </c>
      <c r="E509" s="166">
        <v>22.8</v>
      </c>
      <c r="F509" s="166">
        <v>24.3</v>
      </c>
      <c r="G509" s="166">
        <v>10.4</v>
      </c>
      <c r="H509" s="7">
        <f>G509/F509*100-100</f>
        <v>-57.201646090534979</v>
      </c>
      <c r="I509" s="149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</row>
    <row r="510" spans="1:70" s="2" customFormat="1" ht="30.75" customHeight="1" x14ac:dyDescent="0.2">
      <c r="A510" s="96" t="s">
        <v>17</v>
      </c>
      <c r="B510" s="113" t="s">
        <v>336</v>
      </c>
      <c r="C510" s="95" t="s">
        <v>15</v>
      </c>
      <c r="D510" s="166" t="s">
        <v>323</v>
      </c>
      <c r="E510" s="166">
        <v>196</v>
      </c>
      <c r="F510" s="166">
        <v>207.9</v>
      </c>
      <c r="G510" s="166">
        <v>89.3</v>
      </c>
      <c r="H510" s="7">
        <f>G510/F510*100-100</f>
        <v>-57.046657046657053</v>
      </c>
      <c r="I510" s="191" t="s">
        <v>1185</v>
      </c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</row>
    <row r="511" spans="1:70" s="2" customFormat="1" ht="20.25" customHeight="1" x14ac:dyDescent="0.2">
      <c r="A511" s="96" t="s">
        <v>21</v>
      </c>
      <c r="B511" s="113" t="s">
        <v>337</v>
      </c>
      <c r="C511" s="95" t="s">
        <v>15</v>
      </c>
      <c r="D511" s="166" t="s">
        <v>338</v>
      </c>
      <c r="E511" s="166">
        <v>84</v>
      </c>
      <c r="F511" s="166">
        <v>83</v>
      </c>
      <c r="G511" s="166">
        <v>81.3</v>
      </c>
      <c r="H511" s="7">
        <f>G511/F511*100-100</f>
        <v>-2.0481927710843451</v>
      </c>
      <c r="I511" s="149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</row>
    <row r="512" spans="1:70" s="2" customFormat="1" ht="135" x14ac:dyDescent="0.2">
      <c r="A512" s="96" t="s">
        <v>324</v>
      </c>
      <c r="B512" s="113" t="s">
        <v>339</v>
      </c>
      <c r="C512" s="95" t="s">
        <v>15</v>
      </c>
      <c r="D512" s="166" t="s">
        <v>317</v>
      </c>
      <c r="E512" s="166">
        <v>720</v>
      </c>
      <c r="F512" s="166">
        <v>691.6</v>
      </c>
      <c r="G512" s="166">
        <v>697.9</v>
      </c>
      <c r="H512" s="7">
        <f>G512/F512*100-100</f>
        <v>0.91093117408907176</v>
      </c>
      <c r="I512" s="190" t="s">
        <v>1186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</row>
    <row r="513" spans="1:70" s="2" customFormat="1" ht="15.75" customHeight="1" x14ac:dyDescent="0.2">
      <c r="A513" s="88" t="s">
        <v>340</v>
      </c>
      <c r="B513" s="270" t="s">
        <v>341</v>
      </c>
      <c r="C513" s="270"/>
      <c r="D513" s="270"/>
      <c r="E513" s="270"/>
      <c r="F513" s="270"/>
      <c r="G513" s="270"/>
      <c r="H513" s="270"/>
      <c r="I513" s="270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</row>
    <row r="514" spans="1:70" s="2" customFormat="1" ht="24.75" customHeight="1" x14ac:dyDescent="0.2">
      <c r="A514" s="96" t="s">
        <v>13</v>
      </c>
      <c r="B514" s="113" t="s">
        <v>342</v>
      </c>
      <c r="C514" s="95" t="s">
        <v>15</v>
      </c>
      <c r="D514" s="166" t="s">
        <v>46</v>
      </c>
      <c r="E514" s="166">
        <v>77</v>
      </c>
      <c r="F514" s="166">
        <v>80</v>
      </c>
      <c r="G514" s="166">
        <v>77</v>
      </c>
      <c r="H514" s="7">
        <f>G514/F514*100-100</f>
        <v>-3.75</v>
      </c>
      <c r="I514" s="191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</row>
    <row r="515" spans="1:70" s="2" customFormat="1" ht="31.5" x14ac:dyDescent="0.2">
      <c r="A515" s="96" t="s">
        <v>17</v>
      </c>
      <c r="B515" s="113" t="s">
        <v>343</v>
      </c>
      <c r="C515" s="95" t="s">
        <v>15</v>
      </c>
      <c r="D515" s="166" t="s">
        <v>20</v>
      </c>
      <c r="E515" s="166">
        <v>32</v>
      </c>
      <c r="F515" s="166">
        <v>35</v>
      </c>
      <c r="G515" s="166">
        <v>32</v>
      </c>
      <c r="H515" s="7">
        <f>G515/F515*100-100</f>
        <v>-8.5714285714285694</v>
      </c>
      <c r="I515" s="192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</row>
    <row r="516" spans="1:70" s="2" customFormat="1" ht="17.25" customHeight="1" x14ac:dyDescent="0.2">
      <c r="A516" s="88" t="s">
        <v>344</v>
      </c>
      <c r="B516" s="270" t="s">
        <v>330</v>
      </c>
      <c r="C516" s="270"/>
      <c r="D516" s="270"/>
      <c r="E516" s="270"/>
      <c r="F516" s="270"/>
      <c r="G516" s="270"/>
      <c r="H516" s="270"/>
      <c r="I516" s="270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</row>
    <row r="517" spans="1:70" s="2" customFormat="1" ht="31.5" x14ac:dyDescent="0.2">
      <c r="A517" s="96" t="s">
        <v>13</v>
      </c>
      <c r="B517" s="113" t="s">
        <v>345</v>
      </c>
      <c r="C517" s="95" t="s">
        <v>15</v>
      </c>
      <c r="D517" s="166" t="s">
        <v>20</v>
      </c>
      <c r="E517" s="166">
        <v>19</v>
      </c>
      <c r="F517" s="166">
        <v>20</v>
      </c>
      <c r="G517" s="166">
        <v>19</v>
      </c>
      <c r="H517" s="7">
        <f>G517/F517*100-100</f>
        <v>-5</v>
      </c>
      <c r="I517" s="191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</row>
    <row r="518" spans="1:70" s="2" customFormat="1" ht="94.5" x14ac:dyDescent="0.2">
      <c r="A518" s="96" t="s">
        <v>17</v>
      </c>
      <c r="B518" s="113" t="s">
        <v>346</v>
      </c>
      <c r="C518" s="95" t="s">
        <v>15</v>
      </c>
      <c r="D518" s="166" t="s">
        <v>20</v>
      </c>
      <c r="E518" s="166">
        <v>20</v>
      </c>
      <c r="F518" s="166">
        <v>22</v>
      </c>
      <c r="G518" s="166">
        <v>20</v>
      </c>
      <c r="H518" s="7">
        <f>G518/F518*100-100</f>
        <v>-9.0909090909090935</v>
      </c>
      <c r="I518" s="149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</row>
    <row r="519" spans="1:70" s="27" customFormat="1" ht="18.75" customHeight="1" x14ac:dyDescent="0.2">
      <c r="A519" s="114" t="s">
        <v>347</v>
      </c>
      <c r="B519" s="269" t="s">
        <v>976</v>
      </c>
      <c r="C519" s="269"/>
      <c r="D519" s="269"/>
      <c r="E519" s="269"/>
      <c r="F519" s="269"/>
      <c r="G519" s="269"/>
      <c r="H519" s="269"/>
      <c r="I519" s="269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</row>
    <row r="520" spans="1:70" s="2" customFormat="1" ht="23.25" customHeight="1" x14ac:dyDescent="0.2">
      <c r="A520" s="96" t="s">
        <v>13</v>
      </c>
      <c r="B520" s="113" t="s">
        <v>348</v>
      </c>
      <c r="C520" s="95" t="s">
        <v>15</v>
      </c>
      <c r="D520" s="166" t="s">
        <v>335</v>
      </c>
      <c r="E520" s="8">
        <v>19.809999999999999</v>
      </c>
      <c r="F520" s="166">
        <v>20.57</v>
      </c>
      <c r="G520" s="8">
        <v>9.2230000000000008</v>
      </c>
      <c r="H520" s="7">
        <f>G520/F520*100-100</f>
        <v>-55.162858531842488</v>
      </c>
      <c r="I520" s="149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</row>
    <row r="521" spans="1:70" s="2" customFormat="1" ht="81.75" customHeight="1" x14ac:dyDescent="0.2">
      <c r="A521" s="96" t="s">
        <v>17</v>
      </c>
      <c r="B521" s="113" t="s">
        <v>318</v>
      </c>
      <c r="C521" s="95" t="s">
        <v>15</v>
      </c>
      <c r="D521" s="166" t="s">
        <v>16</v>
      </c>
      <c r="E521" s="166">
        <v>28</v>
      </c>
      <c r="F521" s="166">
        <v>28.4</v>
      </c>
      <c r="G521" s="166">
        <v>27.8</v>
      </c>
      <c r="H521" s="7">
        <f>G521/F521*100-100</f>
        <v>-2.1126760563380316</v>
      </c>
      <c r="I521" s="193" t="s">
        <v>1184</v>
      </c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</row>
    <row r="522" spans="1:70" s="2" customFormat="1" ht="15.75" customHeight="1" x14ac:dyDescent="0.2">
      <c r="A522" s="88" t="s">
        <v>349</v>
      </c>
      <c r="B522" s="270" t="s">
        <v>350</v>
      </c>
      <c r="C522" s="270"/>
      <c r="D522" s="270"/>
      <c r="E522" s="270"/>
      <c r="F522" s="270"/>
      <c r="G522" s="270"/>
      <c r="H522" s="270"/>
      <c r="I522" s="270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</row>
    <row r="523" spans="1:70" s="2" customFormat="1" ht="31.5" x14ac:dyDescent="0.2">
      <c r="A523" s="96" t="s">
        <v>13</v>
      </c>
      <c r="B523" s="113" t="s">
        <v>351</v>
      </c>
      <c r="C523" s="95" t="s">
        <v>15</v>
      </c>
      <c r="D523" s="166" t="s">
        <v>20</v>
      </c>
      <c r="E523" s="166">
        <v>3282</v>
      </c>
      <c r="F523" s="166">
        <v>3381</v>
      </c>
      <c r="G523" s="166">
        <v>3348</v>
      </c>
      <c r="H523" s="7">
        <f>G523/F523*100-100</f>
        <v>-0.97604259094941881</v>
      </c>
      <c r="I523" s="149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</row>
    <row r="524" spans="1:70" s="2" customFormat="1" ht="34.5" customHeight="1" x14ac:dyDescent="0.2">
      <c r="A524" s="88" t="s">
        <v>352</v>
      </c>
      <c r="B524" s="270" t="s">
        <v>353</v>
      </c>
      <c r="C524" s="270"/>
      <c r="D524" s="270"/>
      <c r="E524" s="270"/>
      <c r="F524" s="270"/>
      <c r="G524" s="270"/>
      <c r="H524" s="270"/>
      <c r="I524" s="270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</row>
    <row r="525" spans="1:70" s="2" customFormat="1" ht="62.25" customHeight="1" x14ac:dyDescent="0.2">
      <c r="A525" s="96" t="s">
        <v>13</v>
      </c>
      <c r="B525" s="113" t="s">
        <v>354</v>
      </c>
      <c r="C525" s="95" t="s">
        <v>15</v>
      </c>
      <c r="D525" s="166" t="s">
        <v>20</v>
      </c>
      <c r="E525" s="166">
        <v>5</v>
      </c>
      <c r="F525" s="166">
        <v>4</v>
      </c>
      <c r="G525" s="166">
        <v>0</v>
      </c>
      <c r="H525" s="7">
        <f>G525/F525*100-100</f>
        <v>-100</v>
      </c>
      <c r="I525" s="191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</row>
    <row r="526" spans="1:70" s="2" customFormat="1" ht="15.75" customHeight="1" x14ac:dyDescent="0.2">
      <c r="A526" s="88" t="s">
        <v>355</v>
      </c>
      <c r="B526" s="290" t="s">
        <v>356</v>
      </c>
      <c r="C526" s="291"/>
      <c r="D526" s="291"/>
      <c r="E526" s="291"/>
      <c r="F526" s="291"/>
      <c r="G526" s="291"/>
      <c r="H526" s="291"/>
      <c r="I526" s="292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</row>
    <row r="527" spans="1:70" s="2" customFormat="1" ht="33.75" customHeight="1" x14ac:dyDescent="0.2">
      <c r="A527" s="96" t="s">
        <v>13</v>
      </c>
      <c r="B527" s="113" t="s">
        <v>357</v>
      </c>
      <c r="C527" s="95" t="s">
        <v>15</v>
      </c>
      <c r="D527" s="166" t="s">
        <v>20</v>
      </c>
      <c r="E527" s="166">
        <v>1</v>
      </c>
      <c r="F527" s="166">
        <v>1</v>
      </c>
      <c r="G527" s="166">
        <v>0</v>
      </c>
      <c r="H527" s="7">
        <f>G527/F527*100-100</f>
        <v>-100</v>
      </c>
      <c r="I527" s="191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</row>
    <row r="528" spans="1:70" s="2" customFormat="1" ht="16.5" customHeight="1" x14ac:dyDescent="0.2">
      <c r="A528" s="88" t="s">
        <v>358</v>
      </c>
      <c r="B528" s="290" t="s">
        <v>359</v>
      </c>
      <c r="C528" s="291"/>
      <c r="D528" s="291"/>
      <c r="E528" s="291"/>
      <c r="F528" s="291"/>
      <c r="G528" s="291"/>
      <c r="H528" s="291"/>
      <c r="I528" s="292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</row>
    <row r="529" spans="1:70" s="2" customFormat="1" ht="30" x14ac:dyDescent="0.2">
      <c r="A529" s="96" t="s">
        <v>13</v>
      </c>
      <c r="B529" s="113" t="s">
        <v>360</v>
      </c>
      <c r="C529" s="95" t="s">
        <v>15</v>
      </c>
      <c r="D529" s="166" t="s">
        <v>46</v>
      </c>
      <c r="E529" s="166">
        <v>10</v>
      </c>
      <c r="F529" s="166">
        <v>15</v>
      </c>
      <c r="G529" s="166">
        <v>0</v>
      </c>
      <c r="H529" s="7">
        <f>G529/F529*100-100</f>
        <v>-100</v>
      </c>
      <c r="I529" s="191" t="s">
        <v>1182</v>
      </c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</row>
    <row r="530" spans="1:70" s="2" customFormat="1" ht="29.25" customHeight="1" x14ac:dyDescent="0.2">
      <c r="A530" s="88" t="s">
        <v>361</v>
      </c>
      <c r="B530" s="290" t="s">
        <v>362</v>
      </c>
      <c r="C530" s="291"/>
      <c r="D530" s="291"/>
      <c r="E530" s="291"/>
      <c r="F530" s="291"/>
      <c r="G530" s="291"/>
      <c r="H530" s="291"/>
      <c r="I530" s="292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</row>
    <row r="531" spans="1:70" s="2" customFormat="1" ht="15.75" customHeight="1" x14ac:dyDescent="0.2">
      <c r="A531" s="96" t="s">
        <v>13</v>
      </c>
      <c r="B531" s="113" t="s">
        <v>363</v>
      </c>
      <c r="C531" s="95" t="s">
        <v>15</v>
      </c>
      <c r="D531" s="166" t="s">
        <v>20</v>
      </c>
      <c r="E531" s="166">
        <v>3</v>
      </c>
      <c r="F531" s="166">
        <v>4</v>
      </c>
      <c r="G531" s="166">
        <v>0</v>
      </c>
      <c r="H531" s="7">
        <f>G531/F531*100-100</f>
        <v>-100</v>
      </c>
      <c r="I531" s="191" t="s">
        <v>1181</v>
      </c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</row>
    <row r="532" spans="1:70" s="2" customFormat="1" ht="15.75" customHeight="1" x14ac:dyDescent="0.2">
      <c r="A532" s="91" t="s">
        <v>1047</v>
      </c>
      <c r="B532" s="312" t="s">
        <v>1048</v>
      </c>
      <c r="C532" s="312"/>
      <c r="D532" s="312"/>
      <c r="E532" s="312"/>
      <c r="F532" s="312"/>
      <c r="G532" s="312"/>
      <c r="H532" s="312"/>
      <c r="I532" s="312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</row>
    <row r="533" spans="1:70" s="2" customFormat="1" ht="18" customHeight="1" x14ac:dyDescent="0.2">
      <c r="A533" s="96" t="s">
        <v>13</v>
      </c>
      <c r="B533" s="113" t="s">
        <v>1049</v>
      </c>
      <c r="C533" s="95" t="s">
        <v>15</v>
      </c>
      <c r="D533" s="166" t="s">
        <v>20</v>
      </c>
      <c r="E533" s="166">
        <v>16</v>
      </c>
      <c r="F533" s="166">
        <v>5</v>
      </c>
      <c r="G533" s="166">
        <v>1</v>
      </c>
      <c r="H533" s="7">
        <f>G533/F533*100-100</f>
        <v>-80</v>
      </c>
      <c r="I533" s="194" t="s">
        <v>1180</v>
      </c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</row>
    <row r="534" spans="1:70" s="2" customFormat="1" ht="15.75" customHeight="1" x14ac:dyDescent="0.2">
      <c r="A534" s="88" t="s">
        <v>364</v>
      </c>
      <c r="B534" s="270" t="s">
        <v>577</v>
      </c>
      <c r="C534" s="270"/>
      <c r="D534" s="270"/>
      <c r="E534" s="270"/>
      <c r="F534" s="270"/>
      <c r="G534" s="270"/>
      <c r="H534" s="270"/>
      <c r="I534" s="270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</row>
    <row r="535" spans="1:70" s="2" customFormat="1" x14ac:dyDescent="0.2">
      <c r="A535" s="96" t="s">
        <v>13</v>
      </c>
      <c r="B535" s="113" t="s">
        <v>365</v>
      </c>
      <c r="C535" s="95" t="s">
        <v>15</v>
      </c>
      <c r="D535" s="166" t="s">
        <v>20</v>
      </c>
      <c r="E535" s="166">
        <v>11</v>
      </c>
      <c r="F535" s="166">
        <v>5</v>
      </c>
      <c r="G535" s="166">
        <v>0</v>
      </c>
      <c r="H535" s="7">
        <f>G535/F535*100-100</f>
        <v>-100</v>
      </c>
      <c r="I535" s="195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</row>
    <row r="536" spans="1:70" s="2" customFormat="1" ht="45.75" customHeight="1" x14ac:dyDescent="0.2">
      <c r="A536" s="88" t="s">
        <v>366</v>
      </c>
      <c r="B536" s="270" t="s">
        <v>1230</v>
      </c>
      <c r="C536" s="270"/>
      <c r="D536" s="270"/>
      <c r="E536" s="270"/>
      <c r="F536" s="270"/>
      <c r="G536" s="270"/>
      <c r="H536" s="270"/>
      <c r="I536" s="270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</row>
    <row r="537" spans="1:70" s="2" customFormat="1" ht="31.5" customHeight="1" x14ac:dyDescent="0.2">
      <c r="A537" s="96" t="s">
        <v>13</v>
      </c>
      <c r="B537" s="113" t="s">
        <v>367</v>
      </c>
      <c r="C537" s="95" t="s">
        <v>15</v>
      </c>
      <c r="D537" s="166" t="s">
        <v>16</v>
      </c>
      <c r="E537" s="166">
        <v>10.9</v>
      </c>
      <c r="F537" s="166">
        <v>11</v>
      </c>
      <c r="G537" s="166">
        <v>11.2</v>
      </c>
      <c r="H537" s="7">
        <f>G537/F537*100-100</f>
        <v>1.818181818181813</v>
      </c>
      <c r="I537" s="190" t="s">
        <v>1179</v>
      </c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</row>
    <row r="538" spans="1:70" s="2" customFormat="1" ht="31.5" customHeight="1" x14ac:dyDescent="0.2">
      <c r="A538" s="96" t="s">
        <v>17</v>
      </c>
      <c r="B538" s="113" t="s">
        <v>775</v>
      </c>
      <c r="C538" s="95" t="s">
        <v>15</v>
      </c>
      <c r="D538" s="166" t="s">
        <v>20</v>
      </c>
      <c r="E538" s="166">
        <v>27</v>
      </c>
      <c r="F538" s="166">
        <v>6</v>
      </c>
      <c r="G538" s="166">
        <v>0</v>
      </c>
      <c r="H538" s="7">
        <f>G538/F538*100-100</f>
        <v>-100</v>
      </c>
      <c r="I538" s="191" t="s">
        <v>1183</v>
      </c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</row>
    <row r="539" spans="1:70" s="2" customFormat="1" ht="63.75" customHeight="1" x14ac:dyDescent="0.2">
      <c r="A539" s="88" t="s">
        <v>368</v>
      </c>
      <c r="B539" s="290" t="s">
        <v>579</v>
      </c>
      <c r="C539" s="291"/>
      <c r="D539" s="291"/>
      <c r="E539" s="291"/>
      <c r="F539" s="291"/>
      <c r="G539" s="291"/>
      <c r="H539" s="291"/>
      <c r="I539" s="292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</row>
    <row r="540" spans="1:70" s="2" customFormat="1" ht="55.5" customHeight="1" x14ac:dyDescent="0.2">
      <c r="A540" s="96" t="s">
        <v>13</v>
      </c>
      <c r="B540" s="113" t="s">
        <v>578</v>
      </c>
      <c r="C540" s="95" t="s">
        <v>15</v>
      </c>
      <c r="D540" s="166" t="s">
        <v>20</v>
      </c>
      <c r="E540" s="166">
        <v>27</v>
      </c>
      <c r="F540" s="166">
        <v>6</v>
      </c>
      <c r="G540" s="166">
        <v>0</v>
      </c>
      <c r="H540" s="7">
        <f>G540/F540*100-100</f>
        <v>-100</v>
      </c>
      <c r="I540" s="191" t="s">
        <v>1178</v>
      </c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</row>
    <row r="541" spans="1:70" s="9" customFormat="1" ht="24" customHeight="1" x14ac:dyDescent="0.2">
      <c r="A541" s="157" t="s">
        <v>369</v>
      </c>
      <c r="B541" s="268" t="s">
        <v>977</v>
      </c>
      <c r="C541" s="268"/>
      <c r="D541" s="268"/>
      <c r="E541" s="268"/>
      <c r="F541" s="268"/>
      <c r="G541" s="268"/>
      <c r="H541" s="268"/>
      <c r="I541" s="26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</row>
    <row r="542" spans="1:70" ht="31.5" x14ac:dyDescent="0.2">
      <c r="A542" s="15">
        <v>1</v>
      </c>
      <c r="B542" s="26" t="s">
        <v>378</v>
      </c>
      <c r="C542" s="21" t="s">
        <v>371</v>
      </c>
      <c r="D542" s="21" t="s">
        <v>16</v>
      </c>
      <c r="E542" s="21">
        <v>16.7</v>
      </c>
      <c r="F542" s="52">
        <v>16.7</v>
      </c>
      <c r="G542" s="21">
        <v>8.4</v>
      </c>
      <c r="H542" s="22">
        <f>G542/F542*100-100</f>
        <v>-49.700598802395199</v>
      </c>
      <c r="I542" s="127"/>
    </row>
    <row r="543" spans="1:70" ht="44.25" customHeight="1" x14ac:dyDescent="0.2">
      <c r="A543" s="15">
        <v>2</v>
      </c>
      <c r="B543" s="26" t="s">
        <v>370</v>
      </c>
      <c r="C543" s="21" t="s">
        <v>371</v>
      </c>
      <c r="D543" s="21" t="s">
        <v>16</v>
      </c>
      <c r="E543" s="21">
        <v>13</v>
      </c>
      <c r="F543" s="52">
        <v>14</v>
      </c>
      <c r="G543" s="21">
        <v>0</v>
      </c>
      <c r="H543" s="22">
        <f>G543/F543*100-100</f>
        <v>-100</v>
      </c>
      <c r="I543" s="196"/>
    </row>
    <row r="544" spans="1:70" ht="63" x14ac:dyDescent="0.2">
      <c r="A544" s="15">
        <v>3</v>
      </c>
      <c r="B544" s="26" t="s">
        <v>385</v>
      </c>
      <c r="C544" s="21" t="s">
        <v>371</v>
      </c>
      <c r="D544" s="21" t="s">
        <v>16</v>
      </c>
      <c r="E544" s="21">
        <v>12.3</v>
      </c>
      <c r="F544" s="52">
        <v>17.100000000000001</v>
      </c>
      <c r="G544" s="21">
        <v>0</v>
      </c>
      <c r="H544" s="22">
        <f>G544/F544*100-100</f>
        <v>-100</v>
      </c>
      <c r="I544" s="196"/>
    </row>
    <row r="545" spans="1:70" ht="36.75" customHeight="1" x14ac:dyDescent="0.2">
      <c r="A545" s="15">
        <v>4</v>
      </c>
      <c r="B545" s="26" t="s">
        <v>374</v>
      </c>
      <c r="C545" s="21" t="s">
        <v>371</v>
      </c>
      <c r="D545" s="21" t="s">
        <v>16</v>
      </c>
      <c r="E545" s="21">
        <v>92.9</v>
      </c>
      <c r="F545" s="52">
        <v>92.9</v>
      </c>
      <c r="G545" s="21">
        <v>92.9</v>
      </c>
      <c r="H545" s="22">
        <v>0</v>
      </c>
      <c r="I545" s="196"/>
    </row>
    <row r="546" spans="1:70" ht="31.5" x14ac:dyDescent="0.2">
      <c r="A546" s="15">
        <v>5</v>
      </c>
      <c r="B546" s="26" t="s">
        <v>375</v>
      </c>
      <c r="C546" s="21" t="s">
        <v>371</v>
      </c>
      <c r="D546" s="21" t="s">
        <v>16</v>
      </c>
      <c r="E546" s="21">
        <v>59.7</v>
      </c>
      <c r="F546" s="52">
        <v>61.9</v>
      </c>
      <c r="G546" s="21">
        <v>61.9</v>
      </c>
      <c r="H546" s="22">
        <f>G546/F546*100-100</f>
        <v>0</v>
      </c>
      <c r="I546" s="196"/>
    </row>
    <row r="547" spans="1:70" ht="31.5" x14ac:dyDescent="0.2">
      <c r="A547" s="15">
        <v>6</v>
      </c>
      <c r="B547" s="26" t="s">
        <v>802</v>
      </c>
      <c r="C547" s="21" t="s">
        <v>803</v>
      </c>
      <c r="D547" s="21" t="s">
        <v>376</v>
      </c>
      <c r="E547" s="21">
        <v>55.6</v>
      </c>
      <c r="F547" s="52">
        <v>8</v>
      </c>
      <c r="G547" s="21">
        <v>0</v>
      </c>
      <c r="H547" s="22">
        <f>G547/F547*100-100</f>
        <v>-100</v>
      </c>
      <c r="I547" s="196"/>
    </row>
    <row r="548" spans="1:70" ht="30" customHeight="1" x14ac:dyDescent="0.2">
      <c r="A548" s="15">
        <v>7</v>
      </c>
      <c r="B548" s="26" t="s">
        <v>804</v>
      </c>
      <c r="C548" s="21" t="s">
        <v>803</v>
      </c>
      <c r="D548" s="21" t="s">
        <v>16</v>
      </c>
      <c r="E548" s="21">
        <v>103.3</v>
      </c>
      <c r="F548" s="52">
        <v>95</v>
      </c>
      <c r="G548" s="21">
        <v>41.7</v>
      </c>
      <c r="H548" s="22">
        <f t="shared" ref="H548" si="6">G548/F548*100-100</f>
        <v>-56.105263157894733</v>
      </c>
      <c r="I548" s="197"/>
    </row>
    <row r="549" spans="1:70" s="9" customFormat="1" x14ac:dyDescent="0.2">
      <c r="A549" s="114" t="s">
        <v>377</v>
      </c>
      <c r="B549" s="269" t="s">
        <v>561</v>
      </c>
      <c r="C549" s="269"/>
      <c r="D549" s="269"/>
      <c r="E549" s="269"/>
      <c r="F549" s="269"/>
      <c r="G549" s="269"/>
      <c r="H549" s="269"/>
      <c r="I549" s="269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</row>
    <row r="550" spans="1:70" ht="31.5" x14ac:dyDescent="0.2">
      <c r="A550" s="95">
        <v>1</v>
      </c>
      <c r="B550" s="113" t="s">
        <v>378</v>
      </c>
      <c r="C550" s="95" t="s">
        <v>15</v>
      </c>
      <c r="D550" s="166" t="s">
        <v>16</v>
      </c>
      <c r="E550" s="53">
        <v>16.7</v>
      </c>
      <c r="F550" s="52">
        <v>16.7</v>
      </c>
      <c r="G550" s="21">
        <v>8.4</v>
      </c>
      <c r="H550" s="22">
        <f>G550/F550*100-100</f>
        <v>-49.700598802395199</v>
      </c>
      <c r="I550" s="127"/>
    </row>
    <row r="551" spans="1:70" x14ac:dyDescent="0.2">
      <c r="A551" s="88" t="s">
        <v>379</v>
      </c>
      <c r="B551" s="270" t="s">
        <v>380</v>
      </c>
      <c r="C551" s="270"/>
      <c r="D551" s="270"/>
      <c r="E551" s="270"/>
      <c r="F551" s="270"/>
      <c r="G551" s="270"/>
      <c r="H551" s="270"/>
      <c r="I551" s="270"/>
    </row>
    <row r="552" spans="1:70" ht="27.75" customHeight="1" x14ac:dyDescent="0.2">
      <c r="A552" s="95">
        <v>1</v>
      </c>
      <c r="B552" s="113" t="s">
        <v>381</v>
      </c>
      <c r="C552" s="95" t="s">
        <v>15</v>
      </c>
      <c r="D552" s="166" t="s">
        <v>382</v>
      </c>
      <c r="E552" s="53">
        <v>3</v>
      </c>
      <c r="F552" s="52">
        <v>3</v>
      </c>
      <c r="G552" s="21">
        <v>1</v>
      </c>
      <c r="H552" s="22">
        <f>G552/F552*100-100</f>
        <v>-66.666666666666671</v>
      </c>
      <c r="I552" s="198"/>
    </row>
    <row r="553" spans="1:70" s="9" customFormat="1" x14ac:dyDescent="0.2">
      <c r="A553" s="114" t="s">
        <v>383</v>
      </c>
      <c r="B553" s="269" t="s">
        <v>384</v>
      </c>
      <c r="C553" s="269"/>
      <c r="D553" s="269"/>
      <c r="E553" s="269"/>
      <c r="F553" s="269"/>
      <c r="G553" s="269"/>
      <c r="H553" s="269"/>
      <c r="I553" s="269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</row>
    <row r="554" spans="1:70" ht="63" x14ac:dyDescent="0.2">
      <c r="A554" s="95">
        <v>1</v>
      </c>
      <c r="B554" s="113" t="s">
        <v>370</v>
      </c>
      <c r="C554" s="95" t="s">
        <v>15</v>
      </c>
      <c r="D554" s="166" t="s">
        <v>16</v>
      </c>
      <c r="E554" s="54">
        <v>13</v>
      </c>
      <c r="F554" s="55">
        <v>14</v>
      </c>
      <c r="G554" s="21">
        <v>0</v>
      </c>
      <c r="H554" s="82">
        <f>G554/F554*100-100</f>
        <v>-100</v>
      </c>
      <c r="I554" s="196"/>
    </row>
    <row r="555" spans="1:70" ht="62.25" customHeight="1" x14ac:dyDescent="0.2">
      <c r="A555" s="95">
        <v>2</v>
      </c>
      <c r="B555" s="113" t="s">
        <v>385</v>
      </c>
      <c r="C555" s="95" t="s">
        <v>15</v>
      </c>
      <c r="D555" s="166" t="s">
        <v>16</v>
      </c>
      <c r="E555" s="54">
        <v>12.3</v>
      </c>
      <c r="F555" s="55">
        <v>17.100000000000001</v>
      </c>
      <c r="G555" s="21">
        <v>0</v>
      </c>
      <c r="H555" s="82">
        <f>G555/F555*100-100</f>
        <v>-100</v>
      </c>
      <c r="I555" s="196"/>
    </row>
    <row r="556" spans="1:70" x14ac:dyDescent="0.2">
      <c r="A556" s="88" t="s">
        <v>386</v>
      </c>
      <c r="B556" s="270" t="s">
        <v>387</v>
      </c>
      <c r="C556" s="270"/>
      <c r="D556" s="270"/>
      <c r="E556" s="270"/>
      <c r="F556" s="270"/>
      <c r="G556" s="270"/>
      <c r="H556" s="270"/>
      <c r="I556" s="270"/>
    </row>
    <row r="557" spans="1:70" ht="31.5" x14ac:dyDescent="0.2">
      <c r="A557" s="95">
        <v>1</v>
      </c>
      <c r="B557" s="113" t="s">
        <v>388</v>
      </c>
      <c r="C557" s="95" t="s">
        <v>15</v>
      </c>
      <c r="D557" s="166" t="s">
        <v>389</v>
      </c>
      <c r="E557" s="54">
        <v>15</v>
      </c>
      <c r="F557" s="55">
        <v>9</v>
      </c>
      <c r="G557" s="21">
        <v>0</v>
      </c>
      <c r="H557" s="82">
        <f>G557/F557*100-100</f>
        <v>-100</v>
      </c>
      <c r="I557" s="196"/>
    </row>
    <row r="558" spans="1:70" ht="30" customHeight="1" x14ac:dyDescent="0.2">
      <c r="A558" s="95">
        <v>2</v>
      </c>
      <c r="B558" s="113" t="s">
        <v>390</v>
      </c>
      <c r="C558" s="95" t="s">
        <v>15</v>
      </c>
      <c r="D558" s="166" t="s">
        <v>317</v>
      </c>
      <c r="E558" s="56">
        <v>34739.21</v>
      </c>
      <c r="F558" s="55">
        <v>30404.1</v>
      </c>
      <c r="G558" s="21">
        <v>0</v>
      </c>
      <c r="H558" s="82">
        <f>G558/F558*100-100</f>
        <v>-100</v>
      </c>
      <c r="I558" s="196"/>
    </row>
    <row r="559" spans="1:70" s="9" customFormat="1" x14ac:dyDescent="0.2">
      <c r="A559" s="114" t="s">
        <v>391</v>
      </c>
      <c r="B559" s="269" t="s">
        <v>1071</v>
      </c>
      <c r="C559" s="269"/>
      <c r="D559" s="269"/>
      <c r="E559" s="269"/>
      <c r="F559" s="269"/>
      <c r="G559" s="269"/>
      <c r="H559" s="269"/>
      <c r="I559" s="269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</row>
    <row r="560" spans="1:70" s="9" customFormat="1" ht="78.75" x14ac:dyDescent="0.2">
      <c r="A560" s="47">
        <v>1</v>
      </c>
      <c r="B560" s="104" t="s">
        <v>372</v>
      </c>
      <c r="C560" s="47" t="s">
        <v>15</v>
      </c>
      <c r="D560" s="47" t="s">
        <v>16</v>
      </c>
      <c r="E560" s="47" t="s">
        <v>80</v>
      </c>
      <c r="F560" s="47" t="s">
        <v>80</v>
      </c>
      <c r="G560" s="47" t="s">
        <v>80</v>
      </c>
      <c r="H560" s="47" t="s">
        <v>80</v>
      </c>
      <c r="I560" s="19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</row>
    <row r="561" spans="1:70" s="74" customFormat="1" ht="15.75" hidden="1" customHeight="1" x14ac:dyDescent="0.2">
      <c r="A561" s="120" t="s">
        <v>392</v>
      </c>
      <c r="B561" s="286" t="s">
        <v>393</v>
      </c>
      <c r="C561" s="286"/>
      <c r="D561" s="286"/>
      <c r="E561" s="286"/>
      <c r="F561" s="286"/>
      <c r="G561" s="286"/>
      <c r="H561" s="286"/>
      <c r="I561" s="286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  <c r="BN561" s="73"/>
      <c r="BO561" s="73"/>
      <c r="BP561" s="73"/>
      <c r="BQ561" s="73"/>
      <c r="BR561" s="73"/>
    </row>
    <row r="562" spans="1:70" s="9" customFormat="1" ht="31.5" hidden="1" x14ac:dyDescent="0.2">
      <c r="A562" s="47">
        <v>1</v>
      </c>
      <c r="B562" s="104" t="s">
        <v>394</v>
      </c>
      <c r="C562" s="47" t="s">
        <v>15</v>
      </c>
      <c r="D562" s="47" t="s">
        <v>46</v>
      </c>
      <c r="E562" s="54"/>
      <c r="F562" s="54"/>
      <c r="G562" s="54"/>
      <c r="H562" s="82" t="e">
        <f t="shared" ref="H562:H564" si="7">G562/F562*100-100</f>
        <v>#DIV/0!</v>
      </c>
      <c r="I562" s="199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</row>
    <row r="563" spans="1:70" s="9" customFormat="1" ht="31.5" hidden="1" x14ac:dyDescent="0.2">
      <c r="A563" s="47">
        <v>2</v>
      </c>
      <c r="B563" s="104" t="s">
        <v>395</v>
      </c>
      <c r="C563" s="47" t="s">
        <v>15</v>
      </c>
      <c r="D563" s="47" t="s">
        <v>389</v>
      </c>
      <c r="E563" s="54"/>
      <c r="F563" s="54"/>
      <c r="G563" s="54"/>
      <c r="H563" s="82" t="e">
        <f t="shared" si="7"/>
        <v>#DIV/0!</v>
      </c>
      <c r="I563" s="199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</row>
    <row r="564" spans="1:70" s="9" customFormat="1" ht="15.75" hidden="1" customHeight="1" x14ac:dyDescent="0.2">
      <c r="A564" s="47">
        <v>3</v>
      </c>
      <c r="B564" s="104" t="s">
        <v>396</v>
      </c>
      <c r="C564" s="47" t="s">
        <v>15</v>
      </c>
      <c r="D564" s="47" t="s">
        <v>317</v>
      </c>
      <c r="E564" s="54"/>
      <c r="F564" s="54"/>
      <c r="G564" s="54"/>
      <c r="H564" s="82" t="e">
        <f t="shared" si="7"/>
        <v>#DIV/0!</v>
      </c>
      <c r="I564" s="199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</row>
    <row r="565" spans="1:70" s="9" customFormat="1" ht="35.25" hidden="1" customHeight="1" x14ac:dyDescent="0.2">
      <c r="A565" s="120" t="s">
        <v>397</v>
      </c>
      <c r="B565" s="286" t="s">
        <v>398</v>
      </c>
      <c r="C565" s="286"/>
      <c r="D565" s="286"/>
      <c r="E565" s="286"/>
      <c r="F565" s="286"/>
      <c r="G565" s="286"/>
      <c r="H565" s="286"/>
      <c r="I565" s="286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</row>
    <row r="566" spans="1:70" s="9" customFormat="1" hidden="1" x14ac:dyDescent="0.2">
      <c r="A566" s="47">
        <v>1</v>
      </c>
      <c r="B566" s="104" t="s">
        <v>399</v>
      </c>
      <c r="C566" s="47" t="s">
        <v>15</v>
      </c>
      <c r="D566" s="47" t="s">
        <v>20</v>
      </c>
      <c r="E566" s="47"/>
      <c r="F566" s="47">
        <v>0</v>
      </c>
      <c r="G566" s="47">
        <v>0</v>
      </c>
      <c r="H566" s="101" t="e">
        <f>G566/F566*100-100</f>
        <v>#DIV/0!</v>
      </c>
      <c r="I566" s="19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</row>
    <row r="567" spans="1:70" s="9" customFormat="1" ht="15.75" hidden="1" customHeight="1" x14ac:dyDescent="0.2">
      <c r="A567" s="120" t="s">
        <v>400</v>
      </c>
      <c r="B567" s="286" t="s">
        <v>401</v>
      </c>
      <c r="C567" s="286"/>
      <c r="D567" s="286"/>
      <c r="E567" s="286"/>
      <c r="F567" s="286"/>
      <c r="G567" s="286"/>
      <c r="H567" s="286"/>
      <c r="I567" s="286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</row>
    <row r="568" spans="1:70" s="9" customFormat="1" ht="15.75" hidden="1" customHeight="1" x14ac:dyDescent="0.2">
      <c r="A568" s="47">
        <v>1</v>
      </c>
      <c r="B568" s="104" t="s">
        <v>402</v>
      </c>
      <c r="C568" s="47"/>
      <c r="D568" s="47" t="s">
        <v>338</v>
      </c>
      <c r="E568" s="54">
        <v>3.3330000000000002</v>
      </c>
      <c r="F568" s="54">
        <v>0</v>
      </c>
      <c r="G568" s="54">
        <v>0</v>
      </c>
      <c r="H568" s="82" t="e">
        <f>G568/F568*100-100</f>
        <v>#DIV/0!</v>
      </c>
      <c r="I568" s="20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</row>
    <row r="569" spans="1:70" s="9" customFormat="1" ht="15" hidden="1" customHeight="1" x14ac:dyDescent="0.2">
      <c r="A569" s="120" t="s">
        <v>400</v>
      </c>
      <c r="B569" s="286" t="s">
        <v>404</v>
      </c>
      <c r="C569" s="286"/>
      <c r="D569" s="286"/>
      <c r="E569" s="286"/>
      <c r="F569" s="286"/>
      <c r="G569" s="286"/>
      <c r="H569" s="286"/>
      <c r="I569" s="286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</row>
    <row r="570" spans="1:70" s="9" customFormat="1" ht="63" hidden="1" customHeight="1" x14ac:dyDescent="0.2">
      <c r="A570" s="47">
        <v>1</v>
      </c>
      <c r="B570" s="104" t="s">
        <v>405</v>
      </c>
      <c r="C570" s="47" t="s">
        <v>15</v>
      </c>
      <c r="D570" s="47" t="s">
        <v>20</v>
      </c>
      <c r="E570" s="47">
        <v>0</v>
      </c>
      <c r="F570" s="47">
        <v>0</v>
      </c>
      <c r="G570" s="47">
        <v>0</v>
      </c>
      <c r="H570" s="101" t="e">
        <f t="shared" ref="H570:H571" si="8">G570/F570*100-100</f>
        <v>#DIV/0!</v>
      </c>
      <c r="I570" s="201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</row>
    <row r="571" spans="1:70" s="9" customFormat="1" ht="31.5" hidden="1" x14ac:dyDescent="0.2">
      <c r="A571" s="47">
        <v>1</v>
      </c>
      <c r="B571" s="104" t="s">
        <v>406</v>
      </c>
      <c r="C571" s="47" t="s">
        <v>15</v>
      </c>
      <c r="D571" s="47" t="s">
        <v>389</v>
      </c>
      <c r="E571" s="47"/>
      <c r="F571" s="47">
        <v>0</v>
      </c>
      <c r="G571" s="47">
        <v>0</v>
      </c>
      <c r="H571" s="101" t="e">
        <f t="shared" si="8"/>
        <v>#DIV/0!</v>
      </c>
      <c r="I571" s="19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</row>
    <row r="572" spans="1:70" s="9" customFormat="1" ht="15.75" hidden="1" customHeight="1" x14ac:dyDescent="0.2">
      <c r="A572" s="120" t="s">
        <v>403</v>
      </c>
      <c r="B572" s="286" t="s">
        <v>407</v>
      </c>
      <c r="C572" s="286"/>
      <c r="D572" s="286"/>
      <c r="E572" s="286"/>
      <c r="F572" s="286"/>
      <c r="G572" s="286"/>
      <c r="H572" s="286"/>
      <c r="I572" s="286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</row>
    <row r="573" spans="1:70" s="9" customFormat="1" ht="47.25" hidden="1" customHeight="1" x14ac:dyDescent="0.2">
      <c r="A573" s="120">
        <v>1</v>
      </c>
      <c r="B573" s="104" t="s">
        <v>408</v>
      </c>
      <c r="C573" s="47" t="s">
        <v>15</v>
      </c>
      <c r="D573" s="47" t="s">
        <v>376</v>
      </c>
      <c r="E573" s="47"/>
      <c r="F573" s="47"/>
      <c r="G573" s="47"/>
      <c r="H573" s="101" t="e">
        <f>G573/F573*100-100</f>
        <v>#DIV/0!</v>
      </c>
      <c r="I573" s="201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</row>
    <row r="574" spans="1:70" s="9" customFormat="1" x14ac:dyDescent="0.2">
      <c r="A574" s="114" t="s">
        <v>409</v>
      </c>
      <c r="B574" s="269" t="s">
        <v>1132</v>
      </c>
      <c r="C574" s="269"/>
      <c r="D574" s="269"/>
      <c r="E574" s="269"/>
      <c r="F574" s="269"/>
      <c r="G574" s="269"/>
      <c r="H574" s="269"/>
      <c r="I574" s="269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</row>
    <row r="575" spans="1:70" s="9" customFormat="1" x14ac:dyDescent="0.2">
      <c r="A575" s="114" t="s">
        <v>422</v>
      </c>
      <c r="B575" s="269" t="s">
        <v>423</v>
      </c>
      <c r="C575" s="269"/>
      <c r="D575" s="269"/>
      <c r="E575" s="269"/>
      <c r="F575" s="269"/>
      <c r="G575" s="269"/>
      <c r="H575" s="269"/>
      <c r="I575" s="269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</row>
    <row r="576" spans="1:70" s="9" customFormat="1" ht="31.5" x14ac:dyDescent="0.2">
      <c r="A576" s="95">
        <v>1</v>
      </c>
      <c r="B576" s="113" t="s">
        <v>374</v>
      </c>
      <c r="C576" s="95" t="s">
        <v>15</v>
      </c>
      <c r="D576" s="166" t="s">
        <v>16</v>
      </c>
      <c r="E576" s="166">
        <v>92.9</v>
      </c>
      <c r="F576" s="166">
        <v>92.9</v>
      </c>
      <c r="G576" s="166">
        <v>92.9</v>
      </c>
      <c r="H576" s="82">
        <f>G576/F576*100-100</f>
        <v>0</v>
      </c>
      <c r="I576" s="189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</row>
    <row r="577" spans="1:70" s="9" customFormat="1" ht="31.5" x14ac:dyDescent="0.2">
      <c r="A577" s="95">
        <v>2</v>
      </c>
      <c r="B577" s="113" t="s">
        <v>375</v>
      </c>
      <c r="C577" s="95" t="s">
        <v>15</v>
      </c>
      <c r="D577" s="166" t="s">
        <v>16</v>
      </c>
      <c r="E577" s="166">
        <v>59.7</v>
      </c>
      <c r="F577" s="166">
        <v>61.9</v>
      </c>
      <c r="G577" s="166">
        <v>61.9</v>
      </c>
      <c r="H577" s="82">
        <f t="shared" ref="H577:H578" si="9">G577/F577*100-100</f>
        <v>0</v>
      </c>
      <c r="I577" s="189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</row>
    <row r="578" spans="1:70" s="9" customFormat="1" ht="31.5" x14ac:dyDescent="0.2">
      <c r="A578" s="95">
        <v>3</v>
      </c>
      <c r="B578" s="113" t="s">
        <v>1072</v>
      </c>
      <c r="C578" s="95" t="s">
        <v>15</v>
      </c>
      <c r="D578" s="166" t="s">
        <v>376</v>
      </c>
      <c r="E578" s="166">
        <v>55.6</v>
      </c>
      <c r="F578" s="7">
        <v>8</v>
      </c>
      <c r="G578" s="166">
        <v>0</v>
      </c>
      <c r="H578" s="82">
        <f t="shared" si="9"/>
        <v>-100</v>
      </c>
      <c r="I578" s="189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</row>
    <row r="579" spans="1:70" s="9" customFormat="1" x14ac:dyDescent="0.2">
      <c r="A579" s="88" t="s">
        <v>424</v>
      </c>
      <c r="B579" s="287" t="s">
        <v>1073</v>
      </c>
      <c r="C579" s="288"/>
      <c r="D579" s="288"/>
      <c r="E579" s="288"/>
      <c r="F579" s="288"/>
      <c r="G579" s="288"/>
      <c r="H579" s="288"/>
      <c r="I579" s="289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</row>
    <row r="580" spans="1:70" ht="35.25" customHeight="1" x14ac:dyDescent="0.2">
      <c r="A580" s="95">
        <v>1</v>
      </c>
      <c r="B580" s="113" t="s">
        <v>426</v>
      </c>
      <c r="C580" s="95" t="s">
        <v>15</v>
      </c>
      <c r="D580" s="166" t="s">
        <v>37</v>
      </c>
      <c r="E580" s="53">
        <v>11274</v>
      </c>
      <c r="F580" s="52">
        <v>11308</v>
      </c>
      <c r="G580" s="21">
        <v>11308</v>
      </c>
      <c r="H580" s="58">
        <f>G580/F580*100-100</f>
        <v>0</v>
      </c>
      <c r="I580" s="155"/>
    </row>
    <row r="581" spans="1:70" ht="20.25" customHeight="1" x14ac:dyDescent="0.2">
      <c r="A581" s="95">
        <v>2</v>
      </c>
      <c r="B581" s="113" t="s">
        <v>427</v>
      </c>
      <c r="C581" s="95" t="s">
        <v>15</v>
      </c>
      <c r="D581" s="166" t="s">
        <v>428</v>
      </c>
      <c r="E581" s="53">
        <v>63.3</v>
      </c>
      <c r="F581" s="52">
        <v>63.6</v>
      </c>
      <c r="G581" s="21">
        <v>63.6</v>
      </c>
      <c r="H581" s="58">
        <f t="shared" ref="H581:H583" si="10">G581/F581*100-100</f>
        <v>0</v>
      </c>
      <c r="I581" s="149"/>
    </row>
    <row r="582" spans="1:70" ht="15.75" customHeight="1" x14ac:dyDescent="0.2">
      <c r="A582" s="95">
        <v>3</v>
      </c>
      <c r="B582" s="113" t="s">
        <v>429</v>
      </c>
      <c r="C582" s="95" t="s">
        <v>15</v>
      </c>
      <c r="D582" s="166" t="s">
        <v>428</v>
      </c>
      <c r="E582" s="53">
        <v>109.98</v>
      </c>
      <c r="F582" s="52">
        <v>109.98</v>
      </c>
      <c r="G582" s="21">
        <v>109.98</v>
      </c>
      <c r="H582" s="58">
        <f t="shared" si="10"/>
        <v>0</v>
      </c>
      <c r="I582" s="149"/>
    </row>
    <row r="583" spans="1:70" ht="24" customHeight="1" x14ac:dyDescent="0.2">
      <c r="A583" s="95">
        <v>4</v>
      </c>
      <c r="B583" s="113" t="s">
        <v>430</v>
      </c>
      <c r="C583" s="95" t="s">
        <v>15</v>
      </c>
      <c r="D583" s="166" t="s">
        <v>431</v>
      </c>
      <c r="E583" s="53">
        <v>13.5</v>
      </c>
      <c r="F583" s="52">
        <v>15</v>
      </c>
      <c r="G583" s="21">
        <v>15</v>
      </c>
      <c r="H583" s="58">
        <f t="shared" si="10"/>
        <v>0</v>
      </c>
      <c r="I583" s="155"/>
    </row>
    <row r="584" spans="1:70" ht="15.75" hidden="1" customHeight="1" x14ac:dyDescent="0.2">
      <c r="A584" s="88" t="s">
        <v>432</v>
      </c>
      <c r="B584" s="270" t="s">
        <v>433</v>
      </c>
      <c r="C584" s="270"/>
      <c r="D584" s="270"/>
      <c r="E584" s="270"/>
      <c r="F584" s="270"/>
      <c r="G584" s="270"/>
      <c r="H584" s="270"/>
      <c r="I584" s="270"/>
    </row>
    <row r="585" spans="1:70" ht="18.75" hidden="1" customHeight="1" x14ac:dyDescent="0.2">
      <c r="A585" s="88">
        <v>1</v>
      </c>
      <c r="B585" s="113" t="s">
        <v>434</v>
      </c>
      <c r="C585" s="95" t="s">
        <v>19</v>
      </c>
      <c r="D585" s="166" t="s">
        <v>338</v>
      </c>
      <c r="E585" s="166"/>
      <c r="F585" s="166"/>
      <c r="G585" s="166"/>
      <c r="H585" s="7" t="s">
        <v>80</v>
      </c>
      <c r="I585" s="155"/>
    </row>
    <row r="586" spans="1:70" ht="15.75" customHeight="1" x14ac:dyDescent="0.2">
      <c r="A586" s="88" t="s">
        <v>432</v>
      </c>
      <c r="B586" s="270" t="s">
        <v>436</v>
      </c>
      <c r="C586" s="270"/>
      <c r="D586" s="270"/>
      <c r="E586" s="270"/>
      <c r="F586" s="270"/>
      <c r="G586" s="270"/>
      <c r="H586" s="270"/>
      <c r="I586" s="270"/>
    </row>
    <row r="587" spans="1:70" ht="54.75" customHeight="1" x14ac:dyDescent="0.2">
      <c r="A587" s="95">
        <v>1</v>
      </c>
      <c r="B587" s="113" t="s">
        <v>437</v>
      </c>
      <c r="C587" s="95" t="s">
        <v>15</v>
      </c>
      <c r="D587" s="166" t="s">
        <v>16</v>
      </c>
      <c r="E587" s="53">
        <v>100</v>
      </c>
      <c r="F587" s="52">
        <v>100</v>
      </c>
      <c r="G587" s="21">
        <v>100</v>
      </c>
      <c r="H587" s="58">
        <f>G587/F587*100-100</f>
        <v>0</v>
      </c>
      <c r="I587" s="197"/>
    </row>
    <row r="588" spans="1:70" ht="36.75" customHeight="1" x14ac:dyDescent="0.2">
      <c r="A588" s="88" t="s">
        <v>435</v>
      </c>
      <c r="B588" s="270" t="s">
        <v>978</v>
      </c>
      <c r="C588" s="270"/>
      <c r="D588" s="270"/>
      <c r="E588" s="270"/>
      <c r="F588" s="270"/>
      <c r="G588" s="270"/>
      <c r="H588" s="270"/>
      <c r="I588" s="270"/>
    </row>
    <row r="589" spans="1:70" ht="47.25" x14ac:dyDescent="0.2">
      <c r="A589" s="95">
        <v>1</v>
      </c>
      <c r="B589" s="113" t="s">
        <v>439</v>
      </c>
      <c r="C589" s="95" t="s">
        <v>15</v>
      </c>
      <c r="D589" s="166" t="s">
        <v>16</v>
      </c>
      <c r="E589" s="53">
        <v>100</v>
      </c>
      <c r="F589" s="52">
        <v>100</v>
      </c>
      <c r="G589" s="21">
        <v>100</v>
      </c>
      <c r="H589" s="58">
        <f>G589/F589*100-100</f>
        <v>0</v>
      </c>
      <c r="I589" s="155"/>
    </row>
    <row r="590" spans="1:70" ht="21" customHeight="1" x14ac:dyDescent="0.2">
      <c r="A590" s="88" t="s">
        <v>438</v>
      </c>
      <c r="B590" s="270" t="s">
        <v>1231</v>
      </c>
      <c r="C590" s="270"/>
      <c r="D590" s="270"/>
      <c r="E590" s="270"/>
      <c r="F590" s="270"/>
      <c r="G590" s="270"/>
      <c r="H590" s="270"/>
      <c r="I590" s="270"/>
    </row>
    <row r="591" spans="1:70" ht="31.5" hidden="1" customHeight="1" x14ac:dyDescent="0.2">
      <c r="A591" s="95">
        <v>1</v>
      </c>
      <c r="B591" s="26" t="s">
        <v>802</v>
      </c>
      <c r="C591" s="21" t="s">
        <v>15</v>
      </c>
      <c r="D591" s="21" t="s">
        <v>376</v>
      </c>
      <c r="E591" s="21">
        <v>40.4</v>
      </c>
      <c r="F591" s="21">
        <v>0</v>
      </c>
      <c r="G591" s="21">
        <v>0</v>
      </c>
      <c r="H591" s="22" t="e">
        <f>G591/F591*100-100</f>
        <v>#DIV/0!</v>
      </c>
      <c r="I591" s="155"/>
    </row>
    <row r="592" spans="1:70" ht="33" hidden="1" customHeight="1" x14ac:dyDescent="0.2">
      <c r="A592" s="95">
        <v>1</v>
      </c>
      <c r="B592" s="26" t="s">
        <v>806</v>
      </c>
      <c r="C592" s="21" t="s">
        <v>15</v>
      </c>
      <c r="D592" s="21" t="s">
        <v>62</v>
      </c>
      <c r="E592" s="21"/>
      <c r="F592" s="21"/>
      <c r="G592" s="21"/>
      <c r="H592" s="22" t="e">
        <f>G592/F592*100-100</f>
        <v>#DIV/0!</v>
      </c>
      <c r="I592" s="202"/>
    </row>
    <row r="593" spans="1:70" ht="36.75" customHeight="1" x14ac:dyDescent="0.2">
      <c r="A593" s="95">
        <v>1</v>
      </c>
      <c r="B593" s="26" t="s">
        <v>802</v>
      </c>
      <c r="C593" s="21" t="s">
        <v>15</v>
      </c>
      <c r="D593" s="21" t="s">
        <v>376</v>
      </c>
      <c r="E593" s="53">
        <v>15.2</v>
      </c>
      <c r="F593" s="52">
        <v>8</v>
      </c>
      <c r="G593" s="21">
        <v>0</v>
      </c>
      <c r="H593" s="58">
        <f>G593/F593*100-100</f>
        <v>-100</v>
      </c>
      <c r="I593" s="196"/>
    </row>
    <row r="594" spans="1:70" s="9" customFormat="1" ht="18.75" customHeight="1" x14ac:dyDescent="0.2">
      <c r="A594" s="114" t="s">
        <v>440</v>
      </c>
      <c r="B594" s="269" t="s">
        <v>1074</v>
      </c>
      <c r="C594" s="269"/>
      <c r="D594" s="269"/>
      <c r="E594" s="269"/>
      <c r="F594" s="269"/>
      <c r="G594" s="269"/>
      <c r="H594" s="269"/>
      <c r="I594" s="269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</row>
    <row r="595" spans="1:70" ht="31.5" x14ac:dyDescent="0.2">
      <c r="A595" s="95">
        <v>1</v>
      </c>
      <c r="B595" s="113" t="s">
        <v>441</v>
      </c>
      <c r="C595" s="95" t="s">
        <v>15</v>
      </c>
      <c r="D595" s="166" t="s">
        <v>16</v>
      </c>
      <c r="E595" s="54">
        <v>103.3</v>
      </c>
      <c r="F595" s="55">
        <v>95</v>
      </c>
      <c r="G595" s="21">
        <v>41.7</v>
      </c>
      <c r="H595" s="82">
        <f>G595/F595*100-100</f>
        <v>-56.105263157894733</v>
      </c>
      <c r="I595" s="197"/>
    </row>
    <row r="596" spans="1:70" ht="15.75" customHeight="1" x14ac:dyDescent="0.2">
      <c r="A596" s="88" t="s">
        <v>442</v>
      </c>
      <c r="B596" s="270" t="s">
        <v>443</v>
      </c>
      <c r="C596" s="270"/>
      <c r="D596" s="270"/>
      <c r="E596" s="270"/>
      <c r="F596" s="270"/>
      <c r="G596" s="270"/>
      <c r="H596" s="270"/>
      <c r="I596" s="270"/>
    </row>
    <row r="597" spans="1:70" x14ac:dyDescent="0.2">
      <c r="A597" s="95">
        <v>1</v>
      </c>
      <c r="B597" s="113" t="s">
        <v>444</v>
      </c>
      <c r="C597" s="95" t="s">
        <v>15</v>
      </c>
      <c r="D597" s="166" t="s">
        <v>16</v>
      </c>
      <c r="E597" s="54">
        <v>95.6</v>
      </c>
      <c r="F597" s="55">
        <v>95</v>
      </c>
      <c r="G597" s="21">
        <v>70.400000000000006</v>
      </c>
      <c r="H597" s="82">
        <f>G597/F597*100-100</f>
        <v>-25.89473684210526</v>
      </c>
      <c r="I597" s="203"/>
    </row>
    <row r="598" spans="1:70" ht="36" customHeight="1" x14ac:dyDescent="0.2">
      <c r="A598" s="88" t="s">
        <v>445</v>
      </c>
      <c r="B598" s="270" t="s">
        <v>446</v>
      </c>
      <c r="C598" s="270"/>
      <c r="D598" s="270"/>
      <c r="E598" s="270"/>
      <c r="F598" s="270"/>
      <c r="G598" s="270"/>
      <c r="H598" s="270"/>
      <c r="I598" s="270"/>
    </row>
    <row r="599" spans="1:70" ht="24" customHeight="1" x14ac:dyDescent="0.2">
      <c r="A599" s="95">
        <v>1</v>
      </c>
      <c r="B599" s="113" t="s">
        <v>444</v>
      </c>
      <c r="C599" s="95" t="s">
        <v>15</v>
      </c>
      <c r="D599" s="166" t="s">
        <v>16</v>
      </c>
      <c r="E599" s="54">
        <v>54</v>
      </c>
      <c r="F599" s="55">
        <v>95</v>
      </c>
      <c r="G599" s="21">
        <v>0</v>
      </c>
      <c r="H599" s="82">
        <f>G599/F599*100-100</f>
        <v>-100</v>
      </c>
      <c r="I599" s="197"/>
    </row>
    <row r="600" spans="1:70" s="9" customFormat="1" ht="27.75" customHeight="1" x14ac:dyDescent="0.2">
      <c r="A600" s="157" t="s">
        <v>447</v>
      </c>
      <c r="B600" s="268" t="s">
        <v>945</v>
      </c>
      <c r="C600" s="268"/>
      <c r="D600" s="268"/>
      <c r="E600" s="268"/>
      <c r="F600" s="268"/>
      <c r="G600" s="268"/>
      <c r="H600" s="268"/>
      <c r="I600" s="26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</row>
    <row r="601" spans="1:70" s="9" customFormat="1" ht="38.25" customHeight="1" x14ac:dyDescent="0.2">
      <c r="A601" s="95">
        <v>1</v>
      </c>
      <c r="B601" s="113" t="s">
        <v>673</v>
      </c>
      <c r="C601" s="95" t="s">
        <v>15</v>
      </c>
      <c r="D601" s="166" t="s">
        <v>16</v>
      </c>
      <c r="E601" s="171">
        <v>90</v>
      </c>
      <c r="F601" s="45">
        <v>93</v>
      </c>
      <c r="G601" s="45">
        <v>90</v>
      </c>
      <c r="H601" s="82">
        <f>G601/F601*100-100</f>
        <v>-3.2258064516128968</v>
      </c>
      <c r="I601" s="191" t="s">
        <v>1206</v>
      </c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</row>
    <row r="602" spans="1:70" s="9" customFormat="1" ht="73.5" customHeight="1" x14ac:dyDescent="0.2">
      <c r="A602" s="95">
        <v>2</v>
      </c>
      <c r="B602" s="113" t="s">
        <v>674</v>
      </c>
      <c r="C602" s="95" t="s">
        <v>15</v>
      </c>
      <c r="D602" s="166" t="s">
        <v>16</v>
      </c>
      <c r="E602" s="174">
        <v>81.599999999999994</v>
      </c>
      <c r="F602" s="45">
        <v>82.93</v>
      </c>
      <c r="G602" s="146">
        <v>82.04</v>
      </c>
      <c r="H602" s="82">
        <f>G602/F602*100-100</f>
        <v>-1.0731942602194664</v>
      </c>
      <c r="I602" s="191" t="s">
        <v>1206</v>
      </c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</row>
    <row r="603" spans="1:70" s="9" customFormat="1" ht="35.25" customHeight="1" x14ac:dyDescent="0.2">
      <c r="A603" s="95">
        <v>3</v>
      </c>
      <c r="B603" s="113" t="s">
        <v>448</v>
      </c>
      <c r="C603" s="95" t="s">
        <v>15</v>
      </c>
      <c r="D603" s="166" t="s">
        <v>16</v>
      </c>
      <c r="E603" s="171">
        <v>89</v>
      </c>
      <c r="F603" s="45">
        <v>89</v>
      </c>
      <c r="G603" s="45">
        <v>89</v>
      </c>
      <c r="H603" s="45">
        <v>0</v>
      </c>
      <c r="I603" s="191" t="s">
        <v>80</v>
      </c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</row>
    <row r="604" spans="1:70" s="9" customFormat="1" ht="41.25" customHeight="1" x14ac:dyDescent="0.2">
      <c r="A604" s="95">
        <v>4</v>
      </c>
      <c r="B604" s="113" t="s">
        <v>449</v>
      </c>
      <c r="C604" s="95" t="s">
        <v>15</v>
      </c>
      <c r="D604" s="166" t="s">
        <v>16</v>
      </c>
      <c r="E604" s="171">
        <v>73</v>
      </c>
      <c r="F604" s="45">
        <v>73</v>
      </c>
      <c r="G604" s="45">
        <v>73</v>
      </c>
      <c r="H604" s="45">
        <v>0</v>
      </c>
      <c r="I604" s="191" t="s">
        <v>80</v>
      </c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</row>
    <row r="605" spans="1:70" s="9" customFormat="1" ht="39.75" customHeight="1" x14ac:dyDescent="0.2">
      <c r="A605" s="95">
        <v>5</v>
      </c>
      <c r="B605" s="113" t="s">
        <v>450</v>
      </c>
      <c r="C605" s="95" t="s">
        <v>15</v>
      </c>
      <c r="D605" s="166" t="s">
        <v>16</v>
      </c>
      <c r="E605" s="174">
        <v>93.4</v>
      </c>
      <c r="F605" s="45">
        <v>93.4</v>
      </c>
      <c r="G605" s="45">
        <v>93.4</v>
      </c>
      <c r="H605" s="45">
        <v>0</v>
      </c>
      <c r="I605" s="191" t="s">
        <v>80</v>
      </c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</row>
    <row r="606" spans="1:70" s="4" customFormat="1" ht="27" customHeight="1" x14ac:dyDescent="0.2">
      <c r="A606" s="156" t="s">
        <v>575</v>
      </c>
      <c r="B606" s="269" t="s">
        <v>946</v>
      </c>
      <c r="C606" s="269"/>
      <c r="D606" s="269"/>
      <c r="E606" s="269"/>
      <c r="F606" s="269"/>
      <c r="G606" s="269"/>
      <c r="H606" s="269"/>
      <c r="I606" s="269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</row>
    <row r="607" spans="1:70" s="4" customFormat="1" ht="53.25" customHeight="1" x14ac:dyDescent="0.2">
      <c r="A607" s="95">
        <v>1</v>
      </c>
      <c r="B607" s="113" t="s">
        <v>675</v>
      </c>
      <c r="C607" s="95" t="s">
        <v>15</v>
      </c>
      <c r="D607" s="166" t="s">
        <v>37</v>
      </c>
      <c r="E607" s="171">
        <v>0</v>
      </c>
      <c r="F607" s="45">
        <v>3</v>
      </c>
      <c r="G607" s="45">
        <v>0</v>
      </c>
      <c r="H607" s="45">
        <v>-100</v>
      </c>
      <c r="I607" s="191" t="s">
        <v>1206</v>
      </c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</row>
    <row r="608" spans="1:70" s="4" customFormat="1" ht="33.75" customHeight="1" x14ac:dyDescent="0.2">
      <c r="A608" s="88" t="s">
        <v>676</v>
      </c>
      <c r="B608" s="270" t="s">
        <v>679</v>
      </c>
      <c r="C608" s="270"/>
      <c r="D608" s="270"/>
      <c r="E608" s="270"/>
      <c r="F608" s="270"/>
      <c r="G608" s="270"/>
      <c r="H608" s="270"/>
      <c r="I608" s="270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</row>
    <row r="609" spans="1:70" s="4" customFormat="1" ht="39.75" customHeight="1" x14ac:dyDescent="0.2">
      <c r="A609" s="95">
        <v>1</v>
      </c>
      <c r="B609" s="113" t="s">
        <v>677</v>
      </c>
      <c r="C609" s="95" t="s">
        <v>15</v>
      </c>
      <c r="D609" s="166" t="s">
        <v>376</v>
      </c>
      <c r="E609" s="171">
        <v>2.4900000000000002</v>
      </c>
      <c r="F609" s="45">
        <v>11.01</v>
      </c>
      <c r="G609" s="45">
        <v>1.54</v>
      </c>
      <c r="H609" s="78">
        <v>-86</v>
      </c>
      <c r="I609" s="191" t="s">
        <v>1206</v>
      </c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</row>
    <row r="610" spans="1:70" s="4" customFormat="1" ht="25.5" customHeight="1" x14ac:dyDescent="0.2">
      <c r="A610" s="156" t="s">
        <v>576</v>
      </c>
      <c r="B610" s="269" t="s">
        <v>947</v>
      </c>
      <c r="C610" s="269"/>
      <c r="D610" s="269"/>
      <c r="E610" s="269"/>
      <c r="F610" s="269"/>
      <c r="G610" s="269"/>
      <c r="H610" s="269"/>
      <c r="I610" s="269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</row>
    <row r="611" spans="1:70" s="2" customFormat="1" ht="58.5" customHeight="1" x14ac:dyDescent="0.2">
      <c r="A611" s="95">
        <v>1</v>
      </c>
      <c r="B611" s="113" t="s">
        <v>678</v>
      </c>
      <c r="C611" s="95" t="s">
        <v>15</v>
      </c>
      <c r="D611" s="166" t="s">
        <v>376</v>
      </c>
      <c r="E611" s="171">
        <v>4.3</v>
      </c>
      <c r="F611" s="45">
        <v>4.9109999999999996</v>
      </c>
      <c r="G611" s="45">
        <v>3.7109999999999999</v>
      </c>
      <c r="H611" s="45">
        <v>-24.43</v>
      </c>
      <c r="I611" s="191" t="s">
        <v>1207</v>
      </c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</row>
    <row r="612" spans="1:70" s="2" customFormat="1" ht="19.5" customHeight="1" x14ac:dyDescent="0.2">
      <c r="A612" s="88" t="s">
        <v>1080</v>
      </c>
      <c r="B612" s="270" t="s">
        <v>680</v>
      </c>
      <c r="C612" s="270"/>
      <c r="D612" s="270"/>
      <c r="E612" s="270"/>
      <c r="F612" s="270"/>
      <c r="G612" s="270"/>
      <c r="H612" s="270"/>
      <c r="I612" s="270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</row>
    <row r="613" spans="1:70" s="2" customFormat="1" ht="33.75" customHeight="1" x14ac:dyDescent="0.2">
      <c r="A613" s="95">
        <v>1</v>
      </c>
      <c r="B613" s="143" t="s">
        <v>1208</v>
      </c>
      <c r="C613" s="95" t="s">
        <v>15</v>
      </c>
      <c r="D613" s="166" t="s">
        <v>376</v>
      </c>
      <c r="E613" s="45">
        <v>1.5</v>
      </c>
      <c r="F613" s="45">
        <v>4.9109999999999996</v>
      </c>
      <c r="G613" s="45">
        <v>3.7109999999999999</v>
      </c>
      <c r="H613" s="8">
        <f t="shared" ref="H613" si="11">G613/F613*100-100</f>
        <v>-24.434941967012819</v>
      </c>
      <c r="I613" s="191" t="s">
        <v>1207</v>
      </c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</row>
    <row r="614" spans="1:70" s="9" customFormat="1" ht="24" customHeight="1" x14ac:dyDescent="0.2">
      <c r="A614" s="156" t="s">
        <v>451</v>
      </c>
      <c r="B614" s="269" t="s">
        <v>936</v>
      </c>
      <c r="C614" s="269"/>
      <c r="D614" s="269"/>
      <c r="E614" s="269"/>
      <c r="F614" s="269"/>
      <c r="G614" s="269"/>
      <c r="H614" s="269"/>
      <c r="I614" s="269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</row>
    <row r="615" spans="1:70" s="9" customFormat="1" ht="39" customHeight="1" x14ac:dyDescent="0.2">
      <c r="A615" s="95">
        <v>1</v>
      </c>
      <c r="B615" s="113" t="s">
        <v>448</v>
      </c>
      <c r="C615" s="95" t="s">
        <v>15</v>
      </c>
      <c r="D615" s="166" t="s">
        <v>16</v>
      </c>
      <c r="E615" s="23">
        <v>89</v>
      </c>
      <c r="F615" s="23">
        <v>89</v>
      </c>
      <c r="G615" s="23">
        <v>89</v>
      </c>
      <c r="H615" s="7">
        <f t="shared" ref="H615:H616" si="12">G615/F615*100-100</f>
        <v>0</v>
      </c>
      <c r="I615" s="149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</row>
    <row r="616" spans="1:70" s="9" customFormat="1" ht="39" customHeight="1" x14ac:dyDescent="0.2">
      <c r="A616" s="95">
        <v>2</v>
      </c>
      <c r="B616" s="113" t="s">
        <v>449</v>
      </c>
      <c r="C616" s="95" t="s">
        <v>15</v>
      </c>
      <c r="D616" s="166" t="s">
        <v>16</v>
      </c>
      <c r="E616" s="23">
        <v>73</v>
      </c>
      <c r="F616" s="23">
        <v>73</v>
      </c>
      <c r="G616" s="23">
        <v>73</v>
      </c>
      <c r="H616" s="7">
        <f t="shared" si="12"/>
        <v>0</v>
      </c>
      <c r="I616" s="149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</row>
    <row r="617" spans="1:70" s="9" customFormat="1" ht="16.5" customHeight="1" x14ac:dyDescent="0.2">
      <c r="A617" s="20" t="s">
        <v>452</v>
      </c>
      <c r="B617" s="270" t="s">
        <v>453</v>
      </c>
      <c r="C617" s="270"/>
      <c r="D617" s="270"/>
      <c r="E617" s="270"/>
      <c r="F617" s="270"/>
      <c r="G617" s="270"/>
      <c r="H617" s="270"/>
      <c r="I617" s="27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</row>
    <row r="618" spans="1:70" s="9" customFormat="1" ht="24.75" customHeight="1" x14ac:dyDescent="0.2">
      <c r="A618" s="95">
        <v>1</v>
      </c>
      <c r="B618" s="113" t="s">
        <v>454</v>
      </c>
      <c r="C618" s="95" t="s">
        <v>15</v>
      </c>
      <c r="D618" s="166" t="s">
        <v>455</v>
      </c>
      <c r="E618" s="45">
        <v>1368.2</v>
      </c>
      <c r="F618" s="45">
        <v>1368.2</v>
      </c>
      <c r="G618" s="45">
        <v>1368.2</v>
      </c>
      <c r="H618" s="7">
        <f t="shared" ref="H618:H619" si="13">G618/F618*100-100</f>
        <v>0</v>
      </c>
      <c r="I618" s="149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</row>
    <row r="619" spans="1:70" s="9" customFormat="1" ht="24.75" customHeight="1" x14ac:dyDescent="0.2">
      <c r="A619" s="95">
        <v>2</v>
      </c>
      <c r="B619" s="113" t="s">
        <v>1140</v>
      </c>
      <c r="C619" s="95" t="s">
        <v>15</v>
      </c>
      <c r="D619" s="166" t="s">
        <v>455</v>
      </c>
      <c r="E619" s="45">
        <v>998</v>
      </c>
      <c r="F619" s="45">
        <v>998</v>
      </c>
      <c r="G619" s="45">
        <v>998</v>
      </c>
      <c r="H619" s="7">
        <f t="shared" si="13"/>
        <v>0</v>
      </c>
      <c r="I619" s="149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</row>
    <row r="620" spans="1:70" s="9" customFormat="1" ht="22.5" customHeight="1" x14ac:dyDescent="0.2">
      <c r="A620" s="156" t="s">
        <v>854</v>
      </c>
      <c r="B620" s="269" t="s">
        <v>1044</v>
      </c>
      <c r="C620" s="269"/>
      <c r="D620" s="269"/>
      <c r="E620" s="269"/>
      <c r="F620" s="269"/>
      <c r="G620" s="269"/>
      <c r="H620" s="269"/>
      <c r="I620" s="269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</row>
    <row r="621" spans="1:70" s="9" customFormat="1" ht="36" customHeight="1" x14ac:dyDescent="0.2">
      <c r="A621" s="95">
        <v>1</v>
      </c>
      <c r="B621" s="113" t="s">
        <v>456</v>
      </c>
      <c r="C621" s="95" t="s">
        <v>15</v>
      </c>
      <c r="D621" s="166" t="s">
        <v>16</v>
      </c>
      <c r="E621" s="46">
        <v>93.4</v>
      </c>
      <c r="F621" s="45">
        <v>93.4</v>
      </c>
      <c r="G621" s="45">
        <v>93.4</v>
      </c>
      <c r="H621" s="7">
        <f t="shared" ref="H621" si="14">G621/F621*100-100</f>
        <v>0</v>
      </c>
      <c r="I621" s="149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</row>
    <row r="622" spans="1:70" s="9" customFormat="1" ht="29.25" customHeight="1" x14ac:dyDescent="0.2">
      <c r="A622" s="157" t="s">
        <v>457</v>
      </c>
      <c r="B622" s="268" t="s">
        <v>979</v>
      </c>
      <c r="C622" s="268"/>
      <c r="D622" s="268"/>
      <c r="E622" s="268"/>
      <c r="F622" s="268"/>
      <c r="G622" s="268"/>
      <c r="H622" s="268"/>
      <c r="I622" s="26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</row>
    <row r="623" spans="1:70" s="9" customFormat="1" ht="45.75" customHeight="1" x14ac:dyDescent="0.2">
      <c r="A623" s="96" t="s">
        <v>13</v>
      </c>
      <c r="B623" s="113" t="s">
        <v>948</v>
      </c>
      <c r="C623" s="95" t="s">
        <v>15</v>
      </c>
      <c r="D623" s="166" t="s">
        <v>16</v>
      </c>
      <c r="E623" s="166">
        <v>83.4</v>
      </c>
      <c r="F623" s="166">
        <v>76</v>
      </c>
      <c r="G623" s="166">
        <v>91.75</v>
      </c>
      <c r="H623" s="7">
        <f>(G623/F623*100)-100</f>
        <v>20.723684210526301</v>
      </c>
      <c r="I623" s="155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</row>
    <row r="624" spans="1:70" s="9" customFormat="1" ht="26.25" customHeight="1" x14ac:dyDescent="0.2">
      <c r="A624" s="156" t="s">
        <v>458</v>
      </c>
      <c r="B624" s="269" t="s">
        <v>883</v>
      </c>
      <c r="C624" s="269"/>
      <c r="D624" s="269"/>
      <c r="E624" s="269"/>
      <c r="F624" s="269"/>
      <c r="G624" s="269"/>
      <c r="H624" s="269"/>
      <c r="I624" s="269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</row>
    <row r="625" spans="1:70" s="9" customFormat="1" ht="46.5" customHeight="1" x14ac:dyDescent="0.2">
      <c r="A625" s="96" t="s">
        <v>13</v>
      </c>
      <c r="B625" s="113" t="s">
        <v>949</v>
      </c>
      <c r="C625" s="95" t="s">
        <v>15</v>
      </c>
      <c r="D625" s="166" t="s">
        <v>16</v>
      </c>
      <c r="E625" s="166">
        <v>83.4</v>
      </c>
      <c r="F625" s="166">
        <v>76</v>
      </c>
      <c r="G625" s="166">
        <v>91.75</v>
      </c>
      <c r="H625" s="7">
        <f>(G625/F625*100)-100</f>
        <v>20.723684210526301</v>
      </c>
      <c r="I625" s="155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</row>
    <row r="626" spans="1:70" s="9" customFormat="1" ht="68.25" customHeight="1" x14ac:dyDescent="0.2">
      <c r="A626" s="95">
        <v>2</v>
      </c>
      <c r="B626" s="113" t="s">
        <v>1109</v>
      </c>
      <c r="C626" s="95" t="s">
        <v>15</v>
      </c>
      <c r="D626" s="166" t="s">
        <v>16</v>
      </c>
      <c r="E626" s="166">
        <v>0</v>
      </c>
      <c r="F626" s="166">
        <v>93</v>
      </c>
      <c r="G626" s="166">
        <v>98.62</v>
      </c>
      <c r="H626" s="7">
        <f>(G626/F626*100)-100</f>
        <v>6.0430107526881898</v>
      </c>
      <c r="I626" s="155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</row>
    <row r="627" spans="1:70" s="9" customFormat="1" ht="23.25" customHeight="1" x14ac:dyDescent="0.2">
      <c r="A627" s="88" t="s">
        <v>459</v>
      </c>
      <c r="B627" s="270" t="s">
        <v>460</v>
      </c>
      <c r="C627" s="270"/>
      <c r="D627" s="270"/>
      <c r="E627" s="270"/>
      <c r="F627" s="270"/>
      <c r="G627" s="270"/>
      <c r="H627" s="270"/>
      <c r="I627" s="27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</row>
    <row r="628" spans="1:70" s="9" customFormat="1" ht="107.25" customHeight="1" x14ac:dyDescent="0.2">
      <c r="A628" s="96" t="s">
        <v>13</v>
      </c>
      <c r="B628" s="113" t="s">
        <v>1127</v>
      </c>
      <c r="C628" s="95" t="s">
        <v>15</v>
      </c>
      <c r="D628" s="166" t="s">
        <v>16</v>
      </c>
      <c r="E628" s="166">
        <v>82.05</v>
      </c>
      <c r="F628" s="166">
        <v>82</v>
      </c>
      <c r="G628" s="166">
        <v>82.35</v>
      </c>
      <c r="H628" s="7">
        <f>(G628/F628*100)-100</f>
        <v>0.42682926829267842</v>
      </c>
      <c r="I628" s="155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</row>
    <row r="629" spans="1:70" s="9" customFormat="1" ht="24" customHeight="1" x14ac:dyDescent="0.2">
      <c r="A629" s="88" t="s">
        <v>461</v>
      </c>
      <c r="B629" s="270" t="s">
        <v>462</v>
      </c>
      <c r="C629" s="270"/>
      <c r="D629" s="270"/>
      <c r="E629" s="270"/>
      <c r="F629" s="270"/>
      <c r="G629" s="270"/>
      <c r="H629" s="270"/>
      <c r="I629" s="27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</row>
    <row r="630" spans="1:70" s="9" customFormat="1" ht="62.25" customHeight="1" x14ac:dyDescent="0.2">
      <c r="A630" s="96" t="s">
        <v>13</v>
      </c>
      <c r="B630" s="113" t="s">
        <v>950</v>
      </c>
      <c r="C630" s="95" t="s">
        <v>15</v>
      </c>
      <c r="D630" s="166" t="s">
        <v>16</v>
      </c>
      <c r="E630" s="166">
        <v>100</v>
      </c>
      <c r="F630" s="166">
        <v>100</v>
      </c>
      <c r="G630" s="166">
        <v>100</v>
      </c>
      <c r="H630" s="7">
        <f>(G630/F630*100)-100</f>
        <v>0</v>
      </c>
      <c r="I630" s="155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</row>
    <row r="631" spans="1:70" s="9" customFormat="1" ht="15.75" customHeight="1" x14ac:dyDescent="0.2">
      <c r="A631" s="88" t="s">
        <v>463</v>
      </c>
      <c r="B631" s="270" t="s">
        <v>1128</v>
      </c>
      <c r="C631" s="270"/>
      <c r="D631" s="270"/>
      <c r="E631" s="270"/>
      <c r="F631" s="270"/>
      <c r="G631" s="270"/>
      <c r="H631" s="270"/>
      <c r="I631" s="27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</row>
    <row r="632" spans="1:70" s="9" customFormat="1" ht="68.25" customHeight="1" x14ac:dyDescent="0.2">
      <c r="A632" s="96" t="s">
        <v>13</v>
      </c>
      <c r="B632" s="113" t="s">
        <v>1110</v>
      </c>
      <c r="C632" s="95" t="s">
        <v>15</v>
      </c>
      <c r="D632" s="166" t="s">
        <v>16</v>
      </c>
      <c r="E632" s="166">
        <v>70.31</v>
      </c>
      <c r="F632" s="166">
        <v>90</v>
      </c>
      <c r="G632" s="166">
        <v>89.74</v>
      </c>
      <c r="H632" s="7">
        <f>(G632/F632*100)-100</f>
        <v>-0.28888888888889142</v>
      </c>
      <c r="I632" s="155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</row>
    <row r="633" spans="1:70" s="9" customFormat="1" ht="15.75" customHeight="1" x14ac:dyDescent="0.2">
      <c r="A633" s="88" t="s">
        <v>464</v>
      </c>
      <c r="B633" s="270" t="s">
        <v>685</v>
      </c>
      <c r="C633" s="270"/>
      <c r="D633" s="270"/>
      <c r="E633" s="270"/>
      <c r="F633" s="270"/>
      <c r="G633" s="270"/>
      <c r="H633" s="270"/>
      <c r="I633" s="27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</row>
    <row r="634" spans="1:70" s="9" customFormat="1" ht="55.5" customHeight="1" x14ac:dyDescent="0.2">
      <c r="A634" s="96" t="s">
        <v>13</v>
      </c>
      <c r="B634" s="113" t="s">
        <v>951</v>
      </c>
      <c r="C634" s="95" t="s">
        <v>15</v>
      </c>
      <c r="D634" s="166" t="s">
        <v>465</v>
      </c>
      <c r="E634" s="166">
        <v>42</v>
      </c>
      <c r="F634" s="166">
        <v>43</v>
      </c>
      <c r="G634" s="166">
        <v>42</v>
      </c>
      <c r="H634" s="7">
        <f>(G634/F634*100)-100</f>
        <v>-2.3255813953488484</v>
      </c>
      <c r="I634" s="155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</row>
    <row r="635" spans="1:70" s="9" customFormat="1" ht="15.75" customHeight="1" x14ac:dyDescent="0.2">
      <c r="A635" s="88" t="s">
        <v>466</v>
      </c>
      <c r="B635" s="270" t="s">
        <v>468</v>
      </c>
      <c r="C635" s="270"/>
      <c r="D635" s="270"/>
      <c r="E635" s="270"/>
      <c r="F635" s="270"/>
      <c r="G635" s="270"/>
      <c r="H635" s="270"/>
      <c r="I635" s="27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</row>
    <row r="636" spans="1:70" s="9" customFormat="1" ht="78.75" x14ac:dyDescent="0.2">
      <c r="A636" s="96" t="s">
        <v>13</v>
      </c>
      <c r="B636" s="113" t="s">
        <v>952</v>
      </c>
      <c r="C636" s="95" t="s">
        <v>15</v>
      </c>
      <c r="D636" s="166" t="s">
        <v>16</v>
      </c>
      <c r="E636" s="166">
        <v>100</v>
      </c>
      <c r="F636" s="166">
        <v>100</v>
      </c>
      <c r="G636" s="166">
        <v>100</v>
      </c>
      <c r="H636" s="7">
        <f>(G636/F636*100)-100</f>
        <v>0</v>
      </c>
      <c r="I636" s="155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</row>
    <row r="637" spans="1:70" s="9" customFormat="1" ht="53.25" customHeight="1" x14ac:dyDescent="0.2">
      <c r="A637" s="96" t="s">
        <v>17</v>
      </c>
      <c r="B637" s="113" t="s">
        <v>953</v>
      </c>
      <c r="C637" s="95" t="s">
        <v>15</v>
      </c>
      <c r="D637" s="166" t="s">
        <v>16</v>
      </c>
      <c r="E637" s="8">
        <v>100</v>
      </c>
      <c r="F637" s="166">
        <v>100</v>
      </c>
      <c r="G637" s="7">
        <v>100</v>
      </c>
      <c r="H637" s="7">
        <f>(G637/F637*100)-100</f>
        <v>0</v>
      </c>
      <c r="I637" s="155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</row>
    <row r="638" spans="1:70" s="9" customFormat="1" ht="20.25" customHeight="1" x14ac:dyDescent="0.2">
      <c r="A638" s="88" t="s">
        <v>467</v>
      </c>
      <c r="B638" s="270" t="s">
        <v>469</v>
      </c>
      <c r="C638" s="270"/>
      <c r="D638" s="270"/>
      <c r="E638" s="270"/>
      <c r="F638" s="270"/>
      <c r="G638" s="270"/>
      <c r="H638" s="270"/>
      <c r="I638" s="27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</row>
    <row r="639" spans="1:70" s="9" customFormat="1" ht="53.25" customHeight="1" x14ac:dyDescent="0.2">
      <c r="A639" s="96" t="s">
        <v>13</v>
      </c>
      <c r="B639" s="113" t="s">
        <v>954</v>
      </c>
      <c r="C639" s="95" t="s">
        <v>15</v>
      </c>
      <c r="D639" s="166" t="s">
        <v>465</v>
      </c>
      <c r="E639" s="166">
        <v>2422</v>
      </c>
      <c r="F639" s="166">
        <v>2050</v>
      </c>
      <c r="G639" s="166">
        <v>1445</v>
      </c>
      <c r="H639" s="7">
        <f>(G639/F639*100)-100</f>
        <v>-29.512195121951223</v>
      </c>
      <c r="I639" s="155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</row>
    <row r="640" spans="1:70" s="9" customFormat="1" ht="28.5" customHeight="1" x14ac:dyDescent="0.2">
      <c r="A640" s="157" t="s">
        <v>470</v>
      </c>
      <c r="B640" s="268" t="s">
        <v>955</v>
      </c>
      <c r="C640" s="268"/>
      <c r="D640" s="268"/>
      <c r="E640" s="268"/>
      <c r="F640" s="268"/>
      <c r="G640" s="268"/>
      <c r="H640" s="268"/>
      <c r="I640" s="26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</row>
    <row r="641" spans="1:70" s="9" customFormat="1" ht="54" customHeight="1" x14ac:dyDescent="0.2">
      <c r="A641" s="93">
        <v>1</v>
      </c>
      <c r="B641" s="75" t="s">
        <v>471</v>
      </c>
      <c r="C641" s="95" t="s">
        <v>15</v>
      </c>
      <c r="D641" s="110" t="s">
        <v>16</v>
      </c>
      <c r="E641" s="110">
        <v>83</v>
      </c>
      <c r="F641" s="110">
        <v>84</v>
      </c>
      <c r="G641" s="110">
        <v>80.14</v>
      </c>
      <c r="H641" s="108">
        <f t="shared" ref="H641:H646" si="15">ROUND(G641/F641*100,2)-100</f>
        <v>-4.5999999999999943</v>
      </c>
      <c r="I641" s="204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</row>
    <row r="642" spans="1:70" s="9" customFormat="1" ht="47.25" x14ac:dyDescent="0.2">
      <c r="A642" s="93">
        <v>2</v>
      </c>
      <c r="B642" s="112" t="s">
        <v>472</v>
      </c>
      <c r="C642" s="95" t="s">
        <v>15</v>
      </c>
      <c r="D642" s="109" t="s">
        <v>473</v>
      </c>
      <c r="E642" s="109">
        <v>20767.7</v>
      </c>
      <c r="F642" s="109">
        <v>12700</v>
      </c>
      <c r="G642" s="109">
        <v>7747.5</v>
      </c>
      <c r="H642" s="111">
        <f t="shared" si="15"/>
        <v>-39</v>
      </c>
      <c r="I642" s="205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</row>
    <row r="643" spans="1:70" s="9" customFormat="1" ht="47.25" x14ac:dyDescent="0.2">
      <c r="A643" s="93">
        <v>3</v>
      </c>
      <c r="B643" s="112" t="s">
        <v>474</v>
      </c>
      <c r="C643" s="95" t="s">
        <v>15</v>
      </c>
      <c r="D643" s="109" t="s">
        <v>473</v>
      </c>
      <c r="E643" s="109">
        <v>60932.3</v>
      </c>
      <c r="F643" s="109">
        <v>2500</v>
      </c>
      <c r="G643" s="109">
        <v>4550.5</v>
      </c>
      <c r="H643" s="111">
        <f t="shared" si="15"/>
        <v>82.02000000000001</v>
      </c>
      <c r="I643" s="205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</row>
    <row r="644" spans="1:70" s="9" customFormat="1" ht="47.25" x14ac:dyDescent="0.2">
      <c r="A644" s="93">
        <v>4</v>
      </c>
      <c r="B644" s="112" t="s">
        <v>475</v>
      </c>
      <c r="C644" s="92" t="s">
        <v>15</v>
      </c>
      <c r="D644" s="109" t="s">
        <v>493</v>
      </c>
      <c r="E644" s="109">
        <v>241905</v>
      </c>
      <c r="F644" s="109">
        <v>241700</v>
      </c>
      <c r="G644" s="109">
        <v>133554</v>
      </c>
      <c r="H644" s="111">
        <f t="shared" si="15"/>
        <v>-44.74</v>
      </c>
      <c r="I644" s="205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</row>
    <row r="645" spans="1:70" s="9" customFormat="1" ht="31.5" x14ac:dyDescent="0.2">
      <c r="A645" s="93">
        <v>5</v>
      </c>
      <c r="B645" s="112" t="s">
        <v>476</v>
      </c>
      <c r="C645" s="92" t="s">
        <v>15</v>
      </c>
      <c r="D645" s="109" t="s">
        <v>493</v>
      </c>
      <c r="E645" s="109">
        <v>6593.3</v>
      </c>
      <c r="F645" s="109">
        <v>200</v>
      </c>
      <c r="G645" s="109">
        <v>1225.5</v>
      </c>
      <c r="H645" s="111">
        <f t="shared" si="15"/>
        <v>512.75</v>
      </c>
      <c r="I645" s="206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</row>
    <row r="646" spans="1:70" s="9" customFormat="1" ht="50.25" customHeight="1" x14ac:dyDescent="0.2">
      <c r="A646" s="110">
        <v>6</v>
      </c>
      <c r="B646" s="112" t="s">
        <v>477</v>
      </c>
      <c r="C646" s="109" t="s">
        <v>15</v>
      </c>
      <c r="D646" s="109" t="s">
        <v>16</v>
      </c>
      <c r="E646" s="109">
        <v>96.29</v>
      </c>
      <c r="F646" s="109">
        <v>96.29</v>
      </c>
      <c r="G646" s="109">
        <v>996.29</v>
      </c>
      <c r="H646" s="111">
        <f t="shared" si="15"/>
        <v>934.68000000000006</v>
      </c>
      <c r="I646" s="207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</row>
    <row r="647" spans="1:70" s="9" customFormat="1" ht="52.5" customHeight="1" x14ac:dyDescent="0.2">
      <c r="A647" s="93">
        <v>7</v>
      </c>
      <c r="B647" s="112" t="s">
        <v>478</v>
      </c>
      <c r="C647" s="92" t="s">
        <v>15</v>
      </c>
      <c r="D647" s="109" t="s">
        <v>16</v>
      </c>
      <c r="E647" s="111">
        <v>90.9</v>
      </c>
      <c r="F647" s="109">
        <v>95</v>
      </c>
      <c r="G647" s="111">
        <v>0</v>
      </c>
      <c r="H647" s="111">
        <f>ROUND(G647/F647*100,2)-100</f>
        <v>-100</v>
      </c>
      <c r="I647" s="205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</row>
    <row r="648" spans="1:70" s="9" customFormat="1" ht="21.75" customHeight="1" x14ac:dyDescent="0.2">
      <c r="A648" s="114" t="s">
        <v>479</v>
      </c>
      <c r="B648" s="285" t="s">
        <v>1034</v>
      </c>
      <c r="C648" s="285"/>
      <c r="D648" s="285"/>
      <c r="E648" s="285"/>
      <c r="F648" s="285"/>
      <c r="G648" s="285"/>
      <c r="H648" s="285"/>
      <c r="I648" s="285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</row>
    <row r="649" spans="1:70" s="9" customFormat="1" ht="52.5" customHeight="1" x14ac:dyDescent="0.2">
      <c r="A649" s="76" t="s">
        <v>13</v>
      </c>
      <c r="B649" s="112" t="s">
        <v>471</v>
      </c>
      <c r="C649" s="93" t="s">
        <v>15</v>
      </c>
      <c r="D649" s="110" t="s">
        <v>16</v>
      </c>
      <c r="E649" s="110">
        <v>83</v>
      </c>
      <c r="F649" s="110">
        <v>84</v>
      </c>
      <c r="G649" s="110">
        <v>80.14</v>
      </c>
      <c r="H649" s="108">
        <f>ROUND(G649/F649*100,2)-100</f>
        <v>-4.5999999999999943</v>
      </c>
      <c r="I649" s="204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</row>
    <row r="650" spans="1:70" s="9" customFormat="1" ht="53.25" customHeight="1" x14ac:dyDescent="0.2">
      <c r="A650" s="76" t="s">
        <v>17</v>
      </c>
      <c r="B650" s="75" t="s">
        <v>472</v>
      </c>
      <c r="C650" s="93" t="s">
        <v>15</v>
      </c>
      <c r="D650" s="110" t="s">
        <v>473</v>
      </c>
      <c r="E650" s="110">
        <v>20767.7</v>
      </c>
      <c r="F650" s="110">
        <v>12700</v>
      </c>
      <c r="G650" s="110">
        <v>7747.5</v>
      </c>
      <c r="H650" s="108">
        <f>ROUND(G650/F650*100,2)-100</f>
        <v>-39</v>
      </c>
      <c r="I650" s="204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</row>
    <row r="651" spans="1:70" s="9" customFormat="1" ht="53.25" customHeight="1" x14ac:dyDescent="0.2">
      <c r="A651" s="76" t="s">
        <v>21</v>
      </c>
      <c r="B651" s="75" t="s">
        <v>474</v>
      </c>
      <c r="C651" s="93" t="s">
        <v>15</v>
      </c>
      <c r="D651" s="110" t="s">
        <v>473</v>
      </c>
      <c r="E651" s="110">
        <v>60932.3</v>
      </c>
      <c r="F651" s="110">
        <v>2500</v>
      </c>
      <c r="G651" s="110">
        <v>4550.5</v>
      </c>
      <c r="H651" s="108">
        <f>ROUND(G651/F651*100,2)-100</f>
        <v>82.02000000000001</v>
      </c>
      <c r="I651" s="204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</row>
    <row r="652" spans="1:70" s="9" customFormat="1" ht="21.75" customHeight="1" x14ac:dyDescent="0.2">
      <c r="A652" s="88" t="s">
        <v>480</v>
      </c>
      <c r="B652" s="282" t="s">
        <v>1035</v>
      </c>
      <c r="C652" s="283"/>
      <c r="D652" s="283"/>
      <c r="E652" s="283"/>
      <c r="F652" s="283"/>
      <c r="G652" s="283"/>
      <c r="H652" s="283"/>
      <c r="I652" s="284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</row>
    <row r="653" spans="1:70" s="9" customFormat="1" ht="84" customHeight="1" x14ac:dyDescent="0.2">
      <c r="A653" s="77">
        <v>1</v>
      </c>
      <c r="B653" s="75" t="s">
        <v>581</v>
      </c>
      <c r="C653" s="93" t="s">
        <v>15</v>
      </c>
      <c r="D653" s="110" t="s">
        <v>37</v>
      </c>
      <c r="E653" s="110">
        <v>40</v>
      </c>
      <c r="F653" s="110">
        <v>41</v>
      </c>
      <c r="G653" s="110">
        <v>25</v>
      </c>
      <c r="H653" s="108">
        <f>ROUND(G653/F653*100,2)-100</f>
        <v>-39.020000000000003</v>
      </c>
      <c r="I653" s="204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</row>
    <row r="654" spans="1:70" s="9" customFormat="1" ht="54.75" customHeight="1" x14ac:dyDescent="0.2">
      <c r="A654" s="92">
        <v>2</v>
      </c>
      <c r="B654" s="112" t="s">
        <v>481</v>
      </c>
      <c r="C654" s="92" t="s">
        <v>15</v>
      </c>
      <c r="D654" s="109" t="s">
        <v>482</v>
      </c>
      <c r="E654" s="109">
        <v>15</v>
      </c>
      <c r="F654" s="109">
        <v>5</v>
      </c>
      <c r="G654" s="109">
        <v>11</v>
      </c>
      <c r="H654" s="111">
        <f>ROUND(G654/F654*100,2)-100</f>
        <v>120</v>
      </c>
      <c r="I654" s="205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</row>
    <row r="655" spans="1:70" s="9" customFormat="1" ht="36" customHeight="1" x14ac:dyDescent="0.2">
      <c r="A655" s="110">
        <v>3</v>
      </c>
      <c r="B655" s="112" t="s">
        <v>483</v>
      </c>
      <c r="C655" s="110" t="s">
        <v>15</v>
      </c>
      <c r="D655" s="110" t="s">
        <v>16</v>
      </c>
      <c r="E655" s="108">
        <v>25</v>
      </c>
      <c r="F655" s="110">
        <v>95</v>
      </c>
      <c r="G655" s="108">
        <v>50</v>
      </c>
      <c r="H655" s="108">
        <f>ROUND(G655/F655*100,2)-100</f>
        <v>-47.37</v>
      </c>
      <c r="I655" s="20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</row>
    <row r="656" spans="1:70" s="9" customFormat="1" ht="48.75" hidden="1" customHeight="1" x14ac:dyDescent="0.2">
      <c r="A656" s="93">
        <v>4</v>
      </c>
      <c r="B656" s="75" t="s">
        <v>484</v>
      </c>
      <c r="C656" s="93" t="s">
        <v>15</v>
      </c>
      <c r="D656" s="110" t="s">
        <v>485</v>
      </c>
      <c r="E656" s="110"/>
      <c r="F656" s="110"/>
      <c r="G656" s="110"/>
      <c r="H656" s="108" t="e">
        <f t="shared" ref="H656:H659" si="16">ROUND(G656/F656*100,2)-100</f>
        <v>#DIV/0!</v>
      </c>
      <c r="I656" s="204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</row>
    <row r="657" spans="1:70" s="9" customFormat="1" ht="90" customHeight="1" x14ac:dyDescent="0.2">
      <c r="A657" s="93">
        <v>4</v>
      </c>
      <c r="B657" s="75" t="s">
        <v>1085</v>
      </c>
      <c r="C657" s="93" t="s">
        <v>15</v>
      </c>
      <c r="D657" s="110" t="s">
        <v>1141</v>
      </c>
      <c r="E657" s="110">
        <v>100</v>
      </c>
      <c r="F657" s="110">
        <v>100</v>
      </c>
      <c r="G657" s="110">
        <v>100</v>
      </c>
      <c r="H657" s="108">
        <f t="shared" si="16"/>
        <v>0</v>
      </c>
      <c r="I657" s="204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</row>
    <row r="658" spans="1:70" ht="23.25" customHeight="1" x14ac:dyDescent="0.2">
      <c r="A658" s="50">
        <v>5</v>
      </c>
      <c r="B658" s="49" t="s">
        <v>1008</v>
      </c>
      <c r="C658" s="50" t="s">
        <v>15</v>
      </c>
      <c r="D658" s="50" t="s">
        <v>37</v>
      </c>
      <c r="E658" s="50">
        <v>4</v>
      </c>
      <c r="F658" s="50">
        <v>2</v>
      </c>
      <c r="G658" s="50">
        <v>0</v>
      </c>
      <c r="H658" s="108">
        <f t="shared" si="16"/>
        <v>-100</v>
      </c>
      <c r="I658" s="209"/>
    </row>
    <row r="659" spans="1:70" ht="42" customHeight="1" x14ac:dyDescent="0.2">
      <c r="A659" s="50">
        <v>6</v>
      </c>
      <c r="B659" s="49" t="s">
        <v>486</v>
      </c>
      <c r="C659" s="50" t="s">
        <v>15</v>
      </c>
      <c r="D659" s="50" t="s">
        <v>37</v>
      </c>
      <c r="E659" s="50">
        <v>0</v>
      </c>
      <c r="F659" s="50">
        <v>1</v>
      </c>
      <c r="G659" s="50">
        <v>0</v>
      </c>
      <c r="H659" s="108">
        <f t="shared" si="16"/>
        <v>-100</v>
      </c>
      <c r="I659" s="209"/>
    </row>
    <row r="660" spans="1:70" ht="35.25" customHeight="1" x14ac:dyDescent="0.2">
      <c r="A660" s="88" t="s">
        <v>488</v>
      </c>
      <c r="B660" s="278" t="s">
        <v>72</v>
      </c>
      <c r="C660" s="278"/>
      <c r="D660" s="278"/>
      <c r="E660" s="278"/>
      <c r="F660" s="278"/>
      <c r="G660" s="278"/>
      <c r="H660" s="278"/>
      <c r="I660" s="278"/>
    </row>
    <row r="661" spans="1:70" ht="32.25" customHeight="1" x14ac:dyDescent="0.2">
      <c r="A661" s="94">
        <v>1</v>
      </c>
      <c r="B661" s="42" t="s">
        <v>487</v>
      </c>
      <c r="C661" s="94" t="s">
        <v>15</v>
      </c>
      <c r="D661" s="94" t="s">
        <v>16</v>
      </c>
      <c r="E661" s="60">
        <v>100</v>
      </c>
      <c r="F661" s="60">
        <v>100</v>
      </c>
      <c r="G661" s="60">
        <v>100</v>
      </c>
      <c r="H661" s="60">
        <f>ROUND(G661/F661*100,2)-100</f>
        <v>0</v>
      </c>
      <c r="I661" s="210"/>
    </row>
    <row r="662" spans="1:70" ht="38.25" customHeight="1" x14ac:dyDescent="0.2">
      <c r="A662" s="94">
        <v>2</v>
      </c>
      <c r="B662" s="42" t="s">
        <v>487</v>
      </c>
      <c r="C662" s="94" t="s">
        <v>15</v>
      </c>
      <c r="D662" s="94" t="s">
        <v>16</v>
      </c>
      <c r="E662" s="60">
        <v>100</v>
      </c>
      <c r="F662" s="60">
        <v>100</v>
      </c>
      <c r="G662" s="60">
        <v>100</v>
      </c>
      <c r="H662" s="60">
        <f>ROUND(G662/F662*100,2)-100</f>
        <v>0</v>
      </c>
      <c r="I662" s="210"/>
    </row>
    <row r="663" spans="1:70" ht="31.5" hidden="1" customHeight="1" x14ac:dyDescent="0.2">
      <c r="A663" s="88" t="s">
        <v>489</v>
      </c>
      <c r="B663" s="272" t="s">
        <v>1036</v>
      </c>
      <c r="C663" s="273"/>
      <c r="D663" s="273"/>
      <c r="E663" s="273"/>
      <c r="F663" s="273"/>
      <c r="G663" s="273"/>
      <c r="H663" s="273"/>
      <c r="I663" s="274"/>
    </row>
    <row r="664" spans="1:70" ht="33" hidden="1" customHeight="1" x14ac:dyDescent="0.2">
      <c r="A664" s="94" t="s">
        <v>1009</v>
      </c>
      <c r="B664" s="42" t="s">
        <v>490</v>
      </c>
      <c r="C664" s="94" t="s">
        <v>15</v>
      </c>
      <c r="D664" s="94" t="s">
        <v>37</v>
      </c>
      <c r="E664" s="94"/>
      <c r="F664" s="94"/>
      <c r="G664" s="94"/>
      <c r="H664" s="60" t="e">
        <f>ROUND(G664/F664*100,2)-100</f>
        <v>#DIV/0!</v>
      </c>
      <c r="I664" s="210"/>
    </row>
    <row r="665" spans="1:70" ht="25.5" hidden="1" customHeight="1" x14ac:dyDescent="0.2">
      <c r="A665" s="42"/>
      <c r="B665" s="272" t="s">
        <v>1010</v>
      </c>
      <c r="C665" s="273"/>
      <c r="D665" s="273"/>
      <c r="E665" s="273"/>
      <c r="F665" s="273"/>
      <c r="G665" s="273"/>
      <c r="H665" s="273"/>
      <c r="I665" s="274"/>
    </row>
    <row r="666" spans="1:70" ht="37.5" hidden="1" customHeight="1" x14ac:dyDescent="0.2">
      <c r="A666" s="94" t="s">
        <v>59</v>
      </c>
      <c r="B666" s="42" t="s">
        <v>1011</v>
      </c>
      <c r="C666" s="94" t="s">
        <v>15</v>
      </c>
      <c r="D666" s="94" t="s">
        <v>37</v>
      </c>
      <c r="E666" s="94"/>
      <c r="F666" s="94"/>
      <c r="G666" s="94"/>
      <c r="H666" s="60" t="e">
        <f>ROUND(G666/F666*100,2)-100</f>
        <v>#DIV/0!</v>
      </c>
      <c r="I666" s="210"/>
    </row>
    <row r="667" spans="1:70" ht="36.75" hidden="1" customHeight="1" x14ac:dyDescent="0.2">
      <c r="A667" s="42"/>
      <c r="B667" s="272" t="s">
        <v>1143</v>
      </c>
      <c r="C667" s="273"/>
      <c r="D667" s="273"/>
      <c r="E667" s="273"/>
      <c r="F667" s="273"/>
      <c r="G667" s="273"/>
      <c r="H667" s="273"/>
      <c r="I667" s="274"/>
    </row>
    <row r="668" spans="1:70" ht="69" hidden="1" customHeight="1" x14ac:dyDescent="0.2">
      <c r="A668" s="94" t="s">
        <v>63</v>
      </c>
      <c r="B668" s="42" t="s">
        <v>1012</v>
      </c>
      <c r="C668" s="94" t="s">
        <v>15</v>
      </c>
      <c r="D668" s="94" t="s">
        <v>37</v>
      </c>
      <c r="E668" s="94">
        <v>0</v>
      </c>
      <c r="F668" s="94">
        <v>0</v>
      </c>
      <c r="G668" s="94">
        <v>0</v>
      </c>
      <c r="H668" s="60" t="e">
        <f>ROUND(G668/F668*100,2)-100</f>
        <v>#DIV/0!</v>
      </c>
      <c r="I668" s="210"/>
    </row>
    <row r="669" spans="1:70" ht="36.75" customHeight="1" x14ac:dyDescent="0.2">
      <c r="A669" s="88" t="s">
        <v>489</v>
      </c>
      <c r="B669" s="278" t="s">
        <v>1086</v>
      </c>
      <c r="C669" s="278"/>
      <c r="D669" s="278"/>
      <c r="E669" s="278"/>
      <c r="F669" s="278"/>
      <c r="G669" s="278"/>
      <c r="H669" s="278"/>
      <c r="I669" s="278"/>
    </row>
    <row r="670" spans="1:70" ht="56.25" customHeight="1" x14ac:dyDescent="0.2">
      <c r="A670" s="94">
        <v>1</v>
      </c>
      <c r="B670" s="42" t="s">
        <v>1087</v>
      </c>
      <c r="C670" s="94" t="s">
        <v>15</v>
      </c>
      <c r="D670" s="94" t="s">
        <v>37</v>
      </c>
      <c r="E670" s="94">
        <v>0</v>
      </c>
      <c r="F670" s="94">
        <v>2</v>
      </c>
      <c r="G670" s="94">
        <v>0</v>
      </c>
      <c r="H670" s="60">
        <f>ROUND(G670/F670*100,2)-100</f>
        <v>-100</v>
      </c>
      <c r="I670" s="210"/>
    </row>
    <row r="671" spans="1:70" ht="19.5" customHeight="1" x14ac:dyDescent="0.2">
      <c r="A671" s="88" t="s">
        <v>491</v>
      </c>
      <c r="B671" s="278" t="s">
        <v>1142</v>
      </c>
      <c r="C671" s="278"/>
      <c r="D671" s="278"/>
      <c r="E671" s="278"/>
      <c r="F671" s="278"/>
      <c r="G671" s="278"/>
      <c r="H671" s="278"/>
      <c r="I671" s="278"/>
    </row>
    <row r="672" spans="1:70" ht="54.75" customHeight="1" x14ac:dyDescent="0.2">
      <c r="A672" s="94">
        <v>1</v>
      </c>
      <c r="B672" s="42" t="s">
        <v>1088</v>
      </c>
      <c r="C672" s="94" t="s">
        <v>15</v>
      </c>
      <c r="D672" s="94" t="s">
        <v>37</v>
      </c>
      <c r="E672" s="94">
        <v>4</v>
      </c>
      <c r="F672" s="94">
        <v>3</v>
      </c>
      <c r="G672" s="94">
        <v>0</v>
      </c>
      <c r="H672" s="60">
        <f>ROUND(G672/F672*100,2)-100</f>
        <v>-100</v>
      </c>
      <c r="I672" s="210"/>
    </row>
    <row r="673" spans="1:70" ht="36" hidden="1" customHeight="1" x14ac:dyDescent="0.2">
      <c r="A673" s="1"/>
      <c r="B673" s="272" t="s">
        <v>1144</v>
      </c>
      <c r="C673" s="273"/>
      <c r="D673" s="273"/>
      <c r="E673" s="273"/>
      <c r="F673" s="273"/>
      <c r="G673" s="273"/>
      <c r="H673" s="273"/>
      <c r="I673" s="274"/>
    </row>
    <row r="674" spans="1:70" ht="42" hidden="1" customHeight="1" x14ac:dyDescent="0.2">
      <c r="A674" s="50" t="s">
        <v>52</v>
      </c>
      <c r="B674" s="49" t="s">
        <v>487</v>
      </c>
      <c r="C674" s="50" t="s">
        <v>15</v>
      </c>
      <c r="D674" s="50" t="s">
        <v>16</v>
      </c>
      <c r="E674" s="50"/>
      <c r="F674" s="50"/>
      <c r="G674" s="50"/>
      <c r="H674" s="60" t="e">
        <f t="shared" ref="H674:H680" si="17">ROUND(G674/F674*100,2)-100</f>
        <v>#DIV/0!</v>
      </c>
      <c r="I674" s="209"/>
    </row>
    <row r="675" spans="1:70" ht="37.5" hidden="1" customHeight="1" x14ac:dyDescent="0.2">
      <c r="A675" s="50" t="s">
        <v>519</v>
      </c>
      <c r="B675" s="49" t="s">
        <v>808</v>
      </c>
      <c r="C675" s="50" t="s">
        <v>15</v>
      </c>
      <c r="D675" s="50" t="s">
        <v>81</v>
      </c>
      <c r="E675" s="50"/>
      <c r="F675" s="50"/>
      <c r="G675" s="50"/>
      <c r="H675" s="60" t="e">
        <f t="shared" si="17"/>
        <v>#DIV/0!</v>
      </c>
      <c r="I675" s="209"/>
    </row>
    <row r="676" spans="1:70" ht="24.75" hidden="1" customHeight="1" x14ac:dyDescent="0.2">
      <c r="A676" s="23"/>
      <c r="B676" s="272" t="s">
        <v>1013</v>
      </c>
      <c r="C676" s="273"/>
      <c r="D676" s="273"/>
      <c r="E676" s="273"/>
      <c r="F676" s="273"/>
      <c r="G676" s="273"/>
      <c r="H676" s="273"/>
      <c r="I676" s="274"/>
    </row>
    <row r="677" spans="1:70" ht="44.25" hidden="1" customHeight="1" x14ac:dyDescent="0.2">
      <c r="A677" s="50" t="s">
        <v>1014</v>
      </c>
      <c r="B677" s="49" t="s">
        <v>487</v>
      </c>
      <c r="C677" s="50" t="s">
        <v>15</v>
      </c>
      <c r="D677" s="50" t="s">
        <v>16</v>
      </c>
      <c r="E677" s="50"/>
      <c r="F677" s="50"/>
      <c r="G677" s="50"/>
      <c r="H677" s="60" t="e">
        <f t="shared" si="17"/>
        <v>#DIV/0!</v>
      </c>
      <c r="I677" s="209"/>
    </row>
    <row r="678" spans="1:70" ht="29.25" hidden="1" customHeight="1" x14ac:dyDescent="0.2">
      <c r="A678" s="279" t="s">
        <v>1015</v>
      </c>
      <c r="B678" s="280"/>
      <c r="C678" s="280"/>
      <c r="D678" s="280"/>
      <c r="E678" s="280"/>
      <c r="F678" s="280"/>
      <c r="G678" s="280"/>
      <c r="H678" s="280"/>
      <c r="I678" s="281"/>
    </row>
    <row r="679" spans="1:70" ht="37.5" hidden="1" customHeight="1" x14ac:dyDescent="0.2">
      <c r="A679" s="50" t="s">
        <v>1016</v>
      </c>
      <c r="B679" s="49" t="s">
        <v>487</v>
      </c>
      <c r="C679" s="50"/>
      <c r="D679" s="50" t="s">
        <v>16</v>
      </c>
      <c r="E679" s="50"/>
      <c r="F679" s="50"/>
      <c r="G679" s="50"/>
      <c r="H679" s="60" t="e">
        <f t="shared" si="17"/>
        <v>#DIV/0!</v>
      </c>
      <c r="I679" s="209"/>
    </row>
    <row r="680" spans="1:70" ht="108" hidden="1" customHeight="1" x14ac:dyDescent="0.2">
      <c r="A680" s="50" t="s">
        <v>1016</v>
      </c>
      <c r="B680" s="49" t="s">
        <v>809</v>
      </c>
      <c r="C680" s="50" t="s">
        <v>15</v>
      </c>
      <c r="D680" s="50" t="s">
        <v>81</v>
      </c>
      <c r="E680" s="50"/>
      <c r="F680" s="50"/>
      <c r="G680" s="50"/>
      <c r="H680" s="60" t="e">
        <f t="shared" si="17"/>
        <v>#DIV/0!</v>
      </c>
      <c r="I680" s="209"/>
    </row>
    <row r="681" spans="1:70" s="9" customFormat="1" ht="15" customHeight="1" x14ac:dyDescent="0.2">
      <c r="A681" s="114" t="s">
        <v>492</v>
      </c>
      <c r="B681" s="275" t="s">
        <v>1037</v>
      </c>
      <c r="C681" s="276"/>
      <c r="D681" s="276"/>
      <c r="E681" s="276"/>
      <c r="F681" s="276"/>
      <c r="G681" s="276"/>
      <c r="H681" s="276"/>
      <c r="I681" s="277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</row>
    <row r="682" spans="1:70" ht="39" customHeight="1" x14ac:dyDescent="0.2">
      <c r="A682" s="59">
        <v>1</v>
      </c>
      <c r="B682" s="49" t="s">
        <v>475</v>
      </c>
      <c r="C682" s="50" t="s">
        <v>15</v>
      </c>
      <c r="D682" s="50" t="s">
        <v>493</v>
      </c>
      <c r="E682" s="50">
        <v>241905</v>
      </c>
      <c r="F682" s="50">
        <v>241700</v>
      </c>
      <c r="G682" s="50">
        <v>133554</v>
      </c>
      <c r="H682" s="51">
        <f>ROUND(G682/F682*100,2)-100</f>
        <v>-44.74</v>
      </c>
      <c r="I682" s="209"/>
    </row>
    <row r="683" spans="1:70" ht="33.75" customHeight="1" x14ac:dyDescent="0.2">
      <c r="A683" s="50">
        <v>2</v>
      </c>
      <c r="B683" s="49" t="s">
        <v>476</v>
      </c>
      <c r="C683" s="50" t="s">
        <v>15</v>
      </c>
      <c r="D683" s="50" t="s">
        <v>493</v>
      </c>
      <c r="E683" s="50">
        <v>6593.3</v>
      </c>
      <c r="F683" s="50">
        <v>200</v>
      </c>
      <c r="G683" s="50">
        <v>1225</v>
      </c>
      <c r="H683" s="51">
        <f>ROUND(G683/F683*100,2)-100</f>
        <v>512.5</v>
      </c>
      <c r="I683" s="211"/>
    </row>
    <row r="684" spans="1:70" ht="56.25" customHeight="1" x14ac:dyDescent="0.2">
      <c r="A684" s="94">
        <v>3</v>
      </c>
      <c r="B684" s="42" t="s">
        <v>494</v>
      </c>
      <c r="C684" s="94" t="s">
        <v>15</v>
      </c>
      <c r="D684" s="94" t="s">
        <v>16</v>
      </c>
      <c r="E684" s="94">
        <v>96.29</v>
      </c>
      <c r="F684" s="94">
        <v>96.29</v>
      </c>
      <c r="G684" s="94">
        <v>96.29</v>
      </c>
      <c r="H684" s="60">
        <f>ROUND(G684/F684*100,2)-100</f>
        <v>0</v>
      </c>
      <c r="I684" s="210"/>
    </row>
    <row r="685" spans="1:70" ht="26.25" customHeight="1" x14ac:dyDescent="0.2">
      <c r="A685" s="88" t="s">
        <v>495</v>
      </c>
      <c r="B685" s="278" t="s">
        <v>1038</v>
      </c>
      <c r="C685" s="278"/>
      <c r="D685" s="278"/>
      <c r="E685" s="278"/>
      <c r="F685" s="278"/>
      <c r="G685" s="278"/>
      <c r="H685" s="278"/>
      <c r="I685" s="278"/>
    </row>
    <row r="686" spans="1:70" ht="36.75" hidden="1" customHeight="1" x14ac:dyDescent="0.2">
      <c r="A686" s="61"/>
      <c r="B686" s="42" t="s">
        <v>496</v>
      </c>
      <c r="C686" s="94" t="s">
        <v>15</v>
      </c>
      <c r="D686" s="94" t="s">
        <v>37</v>
      </c>
      <c r="E686" s="94"/>
      <c r="F686" s="94"/>
      <c r="G686" s="94"/>
      <c r="H686" s="51" t="e">
        <f>ROUND(G686/F686*100,2)-100</f>
        <v>#DIV/0!</v>
      </c>
      <c r="I686" s="210"/>
    </row>
    <row r="687" spans="1:70" ht="34.5" customHeight="1" x14ac:dyDescent="0.2">
      <c r="A687" s="50">
        <v>1</v>
      </c>
      <c r="B687" s="49" t="s">
        <v>1017</v>
      </c>
      <c r="C687" s="50" t="s">
        <v>15</v>
      </c>
      <c r="D687" s="50" t="s">
        <v>37</v>
      </c>
      <c r="E687" s="50">
        <v>99</v>
      </c>
      <c r="F687" s="50">
        <v>80</v>
      </c>
      <c r="G687" s="50">
        <v>31</v>
      </c>
      <c r="H687" s="51">
        <f>ROUND(G687/F687*100,2)-100</f>
        <v>-61.25</v>
      </c>
      <c r="I687" s="209"/>
    </row>
    <row r="688" spans="1:70" ht="31.5" x14ac:dyDescent="0.2">
      <c r="A688" s="50">
        <v>2</v>
      </c>
      <c r="B688" s="49" t="s">
        <v>497</v>
      </c>
      <c r="C688" s="50" t="s">
        <v>15</v>
      </c>
      <c r="D688" s="50" t="s">
        <v>37</v>
      </c>
      <c r="E688" s="50">
        <v>124</v>
      </c>
      <c r="F688" s="50">
        <v>150</v>
      </c>
      <c r="G688" s="50">
        <v>73</v>
      </c>
      <c r="H688" s="51">
        <f>ROUND(G688/F688*100,2)-100</f>
        <v>-51.33</v>
      </c>
      <c r="I688" s="209"/>
    </row>
    <row r="689" spans="1:70" ht="31.5" x14ac:dyDescent="0.2">
      <c r="A689" s="50">
        <v>3</v>
      </c>
      <c r="B689" s="49" t="s">
        <v>498</v>
      </c>
      <c r="C689" s="50" t="s">
        <v>15</v>
      </c>
      <c r="D689" s="50" t="s">
        <v>37</v>
      </c>
      <c r="E689" s="50">
        <v>99</v>
      </c>
      <c r="F689" s="50">
        <v>80</v>
      </c>
      <c r="G689" s="50">
        <v>31</v>
      </c>
      <c r="H689" s="51">
        <f>ROUND(G689/F689*100,2)-100</f>
        <v>-61.25</v>
      </c>
      <c r="I689" s="209"/>
    </row>
    <row r="690" spans="1:70" ht="45" customHeight="1" x14ac:dyDescent="0.2">
      <c r="A690" s="50">
        <v>4</v>
      </c>
      <c r="B690" s="49" t="s">
        <v>586</v>
      </c>
      <c r="C690" s="50" t="s">
        <v>15</v>
      </c>
      <c r="D690" s="50" t="s">
        <v>37</v>
      </c>
      <c r="E690" s="50">
        <v>373</v>
      </c>
      <c r="F690" s="50">
        <v>340</v>
      </c>
      <c r="G690" s="50">
        <v>105</v>
      </c>
      <c r="H690" s="51">
        <f t="shared" ref="H690:H691" si="18">ROUND(G690/F690*100,2)-100</f>
        <v>-69.12</v>
      </c>
      <c r="I690" s="209"/>
    </row>
    <row r="691" spans="1:70" ht="34.5" hidden="1" customHeight="1" x14ac:dyDescent="0.2">
      <c r="A691" s="94">
        <v>5</v>
      </c>
      <c r="B691" s="42" t="s">
        <v>963</v>
      </c>
      <c r="C691" s="94" t="s">
        <v>15</v>
      </c>
      <c r="D691" s="94" t="s">
        <v>37</v>
      </c>
      <c r="E691" s="94"/>
      <c r="F691" s="94"/>
      <c r="G691" s="94"/>
      <c r="H691" s="51" t="e">
        <f t="shared" si="18"/>
        <v>#DIV/0!</v>
      </c>
      <c r="I691" s="210"/>
    </row>
    <row r="692" spans="1:70" ht="24.75" customHeight="1" x14ac:dyDescent="0.2">
      <c r="A692" s="88" t="s">
        <v>664</v>
      </c>
      <c r="B692" s="278" t="s">
        <v>1039</v>
      </c>
      <c r="C692" s="278"/>
      <c r="D692" s="278"/>
      <c r="E692" s="278"/>
      <c r="F692" s="278"/>
      <c r="G692" s="278"/>
      <c r="H692" s="278"/>
      <c r="I692" s="278"/>
    </row>
    <row r="693" spans="1:70" ht="49.5" customHeight="1" x14ac:dyDescent="0.2">
      <c r="A693" s="94">
        <v>1</v>
      </c>
      <c r="B693" s="42" t="s">
        <v>810</v>
      </c>
      <c r="C693" s="94" t="s">
        <v>15</v>
      </c>
      <c r="D693" s="94" t="s">
        <v>81</v>
      </c>
      <c r="E693" s="94">
        <v>1</v>
      </c>
      <c r="F693" s="94">
        <v>13</v>
      </c>
      <c r="G693" s="94">
        <v>0</v>
      </c>
      <c r="H693" s="60">
        <f>ROUND(G693/F693*100,2)-100</f>
        <v>-100</v>
      </c>
      <c r="I693" s="210"/>
    </row>
    <row r="694" spans="1:70" ht="15" customHeight="1" x14ac:dyDescent="0.2">
      <c r="A694" s="88" t="s">
        <v>807</v>
      </c>
      <c r="B694" s="278" t="s">
        <v>1040</v>
      </c>
      <c r="C694" s="278"/>
      <c r="D694" s="278"/>
      <c r="E694" s="278"/>
      <c r="F694" s="278"/>
      <c r="G694" s="278"/>
      <c r="H694" s="278"/>
      <c r="I694" s="278"/>
    </row>
    <row r="695" spans="1:70" ht="41.25" customHeight="1" x14ac:dyDescent="0.2">
      <c r="A695" s="94">
        <v>1</v>
      </c>
      <c r="B695" s="42" t="s">
        <v>1019</v>
      </c>
      <c r="C695" s="94" t="s">
        <v>15</v>
      </c>
      <c r="D695" s="94" t="s">
        <v>1018</v>
      </c>
      <c r="E695" s="94">
        <v>0</v>
      </c>
      <c r="F695" s="62">
        <v>1</v>
      </c>
      <c r="G695" s="94">
        <v>0</v>
      </c>
      <c r="H695" s="60">
        <f t="shared" ref="H695" si="19">ROUND(G695/F695*100,2)-100</f>
        <v>-100</v>
      </c>
      <c r="I695" s="210"/>
    </row>
    <row r="696" spans="1:70" s="9" customFormat="1" ht="29.25" customHeight="1" x14ac:dyDescent="0.2">
      <c r="A696" s="121" t="s">
        <v>499</v>
      </c>
      <c r="B696" s="275" t="s">
        <v>1145</v>
      </c>
      <c r="C696" s="276"/>
      <c r="D696" s="276"/>
      <c r="E696" s="276"/>
      <c r="F696" s="276"/>
      <c r="G696" s="276"/>
      <c r="H696" s="276"/>
      <c r="I696" s="277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</row>
    <row r="697" spans="1:70" ht="46.5" customHeight="1" x14ac:dyDescent="0.2">
      <c r="A697" s="94">
        <v>1</v>
      </c>
      <c r="B697" s="42" t="s">
        <v>500</v>
      </c>
      <c r="C697" s="94" t="s">
        <v>15</v>
      </c>
      <c r="D697" s="94" t="s">
        <v>16</v>
      </c>
      <c r="E697" s="60">
        <v>90.9</v>
      </c>
      <c r="F697" s="94">
        <v>95</v>
      </c>
      <c r="G697" s="60">
        <v>0</v>
      </c>
      <c r="H697" s="60">
        <f>ROUND(G697/F697*100,2)-100</f>
        <v>-100</v>
      </c>
      <c r="I697" s="210"/>
    </row>
    <row r="698" spans="1:70" ht="21.75" customHeight="1" x14ac:dyDescent="0.2">
      <c r="A698" s="88" t="s">
        <v>501</v>
      </c>
      <c r="B698" s="278" t="s">
        <v>443</v>
      </c>
      <c r="C698" s="278"/>
      <c r="D698" s="278"/>
      <c r="E698" s="278"/>
      <c r="F698" s="278"/>
      <c r="G698" s="278"/>
      <c r="H698" s="278"/>
      <c r="I698" s="278"/>
    </row>
    <row r="699" spans="1:70" ht="50.25" customHeight="1" x14ac:dyDescent="0.2">
      <c r="A699" s="50">
        <v>1</v>
      </c>
      <c r="B699" s="49" t="s">
        <v>502</v>
      </c>
      <c r="C699" s="50" t="s">
        <v>15</v>
      </c>
      <c r="D699" s="50" t="s">
        <v>1041</v>
      </c>
      <c r="E699" s="50">
        <v>318</v>
      </c>
      <c r="F699" s="50">
        <v>300</v>
      </c>
      <c r="G699" s="50">
        <v>66</v>
      </c>
      <c r="H699" s="51">
        <f>ROUND(G699/F699*100,2)-100</f>
        <v>-78</v>
      </c>
      <c r="I699" s="209"/>
    </row>
    <row r="700" spans="1:70" ht="59.25" customHeight="1" x14ac:dyDescent="0.2">
      <c r="A700" s="50">
        <v>2</v>
      </c>
      <c r="B700" s="49" t="s">
        <v>503</v>
      </c>
      <c r="C700" s="50" t="s">
        <v>15</v>
      </c>
      <c r="D700" s="50" t="s">
        <v>1041</v>
      </c>
      <c r="E700" s="50">
        <v>35</v>
      </c>
      <c r="F700" s="50">
        <v>35</v>
      </c>
      <c r="G700" s="50">
        <v>18</v>
      </c>
      <c r="H700" s="51">
        <f t="shared" ref="H700:H701" si="20">ROUND(G700/F700*100,2)-100</f>
        <v>-48.57</v>
      </c>
      <c r="I700" s="209"/>
    </row>
    <row r="701" spans="1:70" ht="37.5" customHeight="1" x14ac:dyDescent="0.2">
      <c r="A701" s="94">
        <v>3</v>
      </c>
      <c r="B701" s="42" t="s">
        <v>1020</v>
      </c>
      <c r="C701" s="94" t="s">
        <v>15</v>
      </c>
      <c r="D701" s="94" t="s">
        <v>16</v>
      </c>
      <c r="E701" s="94">
        <v>113.57</v>
      </c>
      <c r="F701" s="94">
        <v>95</v>
      </c>
      <c r="G701" s="94">
        <v>0</v>
      </c>
      <c r="H701" s="51">
        <f t="shared" si="20"/>
        <v>-100</v>
      </c>
      <c r="I701" s="210"/>
    </row>
    <row r="702" spans="1:70" ht="35.25" customHeight="1" x14ac:dyDescent="0.2">
      <c r="A702" s="88" t="s">
        <v>504</v>
      </c>
      <c r="B702" s="278" t="s">
        <v>1042</v>
      </c>
      <c r="C702" s="278"/>
      <c r="D702" s="278"/>
      <c r="E702" s="278"/>
      <c r="F702" s="278"/>
      <c r="G702" s="278"/>
      <c r="H702" s="278"/>
      <c r="I702" s="278"/>
    </row>
    <row r="703" spans="1:70" ht="37.5" customHeight="1" x14ac:dyDescent="0.2">
      <c r="A703" s="50">
        <v>1</v>
      </c>
      <c r="B703" s="49" t="s">
        <v>1089</v>
      </c>
      <c r="C703" s="50" t="s">
        <v>15</v>
      </c>
      <c r="D703" s="50" t="s">
        <v>323</v>
      </c>
      <c r="E703" s="51">
        <v>467.8</v>
      </c>
      <c r="F703" s="50">
        <v>1822</v>
      </c>
      <c r="G703" s="51">
        <v>156.1</v>
      </c>
      <c r="H703" s="51">
        <f>ROUND(G703/F703*100,2)-100</f>
        <v>-91.43</v>
      </c>
      <c r="I703" s="209"/>
    </row>
    <row r="704" spans="1:70" ht="39" hidden="1" customHeight="1" x14ac:dyDescent="0.2">
      <c r="A704" s="50">
        <v>2</v>
      </c>
      <c r="B704" s="49" t="s">
        <v>487</v>
      </c>
      <c r="C704" s="50" t="s">
        <v>15</v>
      </c>
      <c r="D704" s="50" t="s">
        <v>16</v>
      </c>
      <c r="E704" s="50"/>
      <c r="F704" s="50"/>
      <c r="G704" s="50"/>
      <c r="H704" s="51" t="e">
        <f>ROUND(G704/F704*100,2)-100</f>
        <v>#DIV/0!</v>
      </c>
      <c r="I704" s="209"/>
    </row>
    <row r="705" spans="1:70" s="39" customFormat="1" ht="23.25" customHeight="1" x14ac:dyDescent="0.2">
      <c r="A705" s="157" t="s">
        <v>1068</v>
      </c>
      <c r="B705" s="268" t="s">
        <v>1046</v>
      </c>
      <c r="C705" s="268"/>
      <c r="D705" s="268"/>
      <c r="E705" s="268"/>
      <c r="F705" s="268"/>
      <c r="G705" s="268"/>
      <c r="H705" s="268"/>
      <c r="I705" s="268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  <c r="BI705" s="90"/>
      <c r="BJ705" s="90"/>
      <c r="BK705" s="90"/>
      <c r="BL705" s="90"/>
      <c r="BM705" s="90"/>
      <c r="BN705" s="90"/>
      <c r="BO705" s="90"/>
      <c r="BP705" s="90"/>
    </row>
    <row r="706" spans="1:70" ht="45.75" customHeight="1" x14ac:dyDescent="0.2">
      <c r="A706" s="95">
        <v>1</v>
      </c>
      <c r="B706" s="26" t="s">
        <v>805</v>
      </c>
      <c r="C706" s="21" t="s">
        <v>371</v>
      </c>
      <c r="D706" s="21" t="s">
        <v>16</v>
      </c>
      <c r="E706" s="166">
        <v>85.7</v>
      </c>
      <c r="F706" s="21">
        <v>100</v>
      </c>
      <c r="G706" s="21">
        <v>92.3</v>
      </c>
      <c r="H706" s="22">
        <f>G706/F706*100-100</f>
        <v>-7.7000000000000028</v>
      </c>
      <c r="I706" s="126"/>
      <c r="BQ706" s="1"/>
      <c r="BR706" s="1"/>
    </row>
    <row r="707" spans="1:70" ht="35.25" customHeight="1" x14ac:dyDescent="0.2">
      <c r="A707" s="95">
        <v>2</v>
      </c>
      <c r="B707" s="26" t="s">
        <v>1005</v>
      </c>
      <c r="C707" s="21" t="s">
        <v>371</v>
      </c>
      <c r="D707" s="21" t="s">
        <v>16</v>
      </c>
      <c r="E707" s="21">
        <v>90</v>
      </c>
      <c r="F707" s="22">
        <v>86.7</v>
      </c>
      <c r="G707" s="22">
        <v>86.7</v>
      </c>
      <c r="H707" s="22">
        <f>G707/F707*100-100</f>
        <v>0</v>
      </c>
      <c r="I707" s="126"/>
      <c r="BQ707" s="1"/>
      <c r="BR707" s="1"/>
    </row>
    <row r="708" spans="1:70" ht="53.25" hidden="1" customHeight="1" x14ac:dyDescent="0.2">
      <c r="A708" s="95">
        <v>3</v>
      </c>
      <c r="B708" s="26" t="s">
        <v>1006</v>
      </c>
      <c r="C708" s="21" t="s">
        <v>371</v>
      </c>
      <c r="D708" s="21" t="s">
        <v>16</v>
      </c>
      <c r="E708" s="21" t="s">
        <v>80</v>
      </c>
      <c r="F708" s="22"/>
      <c r="G708" s="22"/>
      <c r="H708" s="22" t="e">
        <f>G708/F708*100-100</f>
        <v>#DIV/0!</v>
      </c>
      <c r="I708" s="126"/>
      <c r="BQ708" s="1"/>
      <c r="BR708" s="1"/>
    </row>
    <row r="709" spans="1:70" ht="34.5" customHeight="1" x14ac:dyDescent="0.2">
      <c r="A709" s="88" t="s">
        <v>505</v>
      </c>
      <c r="B709" s="271" t="s">
        <v>861</v>
      </c>
      <c r="C709" s="271"/>
      <c r="D709" s="271"/>
      <c r="E709" s="271"/>
      <c r="F709" s="271"/>
      <c r="G709" s="271"/>
      <c r="H709" s="271"/>
      <c r="I709" s="271"/>
      <c r="BQ709" s="1"/>
      <c r="BR709" s="1"/>
    </row>
    <row r="710" spans="1:70" ht="40.5" customHeight="1" x14ac:dyDescent="0.2">
      <c r="A710" s="95">
        <v>1</v>
      </c>
      <c r="B710" s="26" t="s">
        <v>862</v>
      </c>
      <c r="C710" s="21" t="s">
        <v>15</v>
      </c>
      <c r="D710" s="21" t="s">
        <v>20</v>
      </c>
      <c r="E710" s="21">
        <v>1</v>
      </c>
      <c r="F710" s="21">
        <v>1</v>
      </c>
      <c r="G710" s="21">
        <v>0</v>
      </c>
      <c r="H710" s="22">
        <f>G710/F710*100-100</f>
        <v>-100</v>
      </c>
      <c r="I710" s="126"/>
      <c r="BQ710" s="1"/>
      <c r="BR710" s="1"/>
    </row>
    <row r="711" spans="1:70" ht="19.5" customHeight="1" x14ac:dyDescent="0.2">
      <c r="A711" s="88" t="s">
        <v>506</v>
      </c>
      <c r="B711" s="270" t="s">
        <v>863</v>
      </c>
      <c r="C711" s="270"/>
      <c r="D711" s="270"/>
      <c r="E711" s="270"/>
      <c r="F711" s="270"/>
      <c r="G711" s="270"/>
      <c r="H711" s="270"/>
      <c r="I711" s="270"/>
      <c r="BQ711" s="1"/>
      <c r="BR711" s="1"/>
    </row>
    <row r="712" spans="1:70" ht="37.5" hidden="1" customHeight="1" x14ac:dyDescent="0.2">
      <c r="A712" s="95">
        <v>1</v>
      </c>
      <c r="B712" s="26" t="s">
        <v>1007</v>
      </c>
      <c r="C712" s="21" t="s">
        <v>15</v>
      </c>
      <c r="D712" s="166" t="s">
        <v>20</v>
      </c>
      <c r="E712" s="166">
        <v>0</v>
      </c>
      <c r="F712" s="166">
        <v>0</v>
      </c>
      <c r="G712" s="166">
        <v>0</v>
      </c>
      <c r="H712" s="22" t="s">
        <v>80</v>
      </c>
      <c r="I712" s="149"/>
      <c r="BQ712" s="1"/>
      <c r="BR712" s="1"/>
    </row>
    <row r="713" spans="1:70" ht="31.5" customHeight="1" x14ac:dyDescent="0.2">
      <c r="A713" s="95">
        <v>1</v>
      </c>
      <c r="B713" s="26" t="s">
        <v>864</v>
      </c>
      <c r="C713" s="21" t="s">
        <v>15</v>
      </c>
      <c r="D713" s="21" t="s">
        <v>20</v>
      </c>
      <c r="E713" s="21">
        <v>1</v>
      </c>
      <c r="F713" s="21">
        <v>1</v>
      </c>
      <c r="G713" s="21">
        <v>0</v>
      </c>
      <c r="H713" s="22">
        <f>G713/F713*100-100</f>
        <v>-100</v>
      </c>
      <c r="I713" s="212"/>
      <c r="BQ713" s="1"/>
      <c r="BR713" s="1"/>
    </row>
    <row r="714" spans="1:70" x14ac:dyDescent="0.2">
      <c r="A714" s="157" t="s">
        <v>855</v>
      </c>
      <c r="B714" s="268" t="s">
        <v>1129</v>
      </c>
      <c r="C714" s="268"/>
      <c r="D714" s="268"/>
      <c r="E714" s="268"/>
      <c r="F714" s="268"/>
      <c r="G714" s="268"/>
      <c r="H714" s="268"/>
      <c r="I714" s="268"/>
    </row>
    <row r="715" spans="1:70" ht="41.25" customHeight="1" x14ac:dyDescent="0.2">
      <c r="A715" s="95">
        <v>1</v>
      </c>
      <c r="B715" s="113" t="s">
        <v>410</v>
      </c>
      <c r="C715" s="95" t="s">
        <v>19</v>
      </c>
      <c r="D715" s="166" t="s">
        <v>373</v>
      </c>
      <c r="E715" s="21">
        <v>7.89</v>
      </c>
      <c r="F715" s="57">
        <v>7.89</v>
      </c>
      <c r="G715" s="21">
        <v>3.5</v>
      </c>
      <c r="H715" s="22">
        <f>G715/F715*100-100</f>
        <v>-55.640050697084916</v>
      </c>
      <c r="I715" s="196"/>
    </row>
    <row r="716" spans="1:70" ht="22.5" customHeight="1" x14ac:dyDescent="0.2">
      <c r="A716" s="88" t="s">
        <v>856</v>
      </c>
      <c r="B716" s="270" t="s">
        <v>411</v>
      </c>
      <c r="C716" s="270"/>
      <c r="D716" s="270"/>
      <c r="E716" s="270"/>
      <c r="F716" s="270"/>
      <c r="G716" s="270"/>
      <c r="H716" s="270"/>
      <c r="I716" s="270"/>
    </row>
    <row r="717" spans="1:70" ht="31.5" x14ac:dyDescent="0.2">
      <c r="A717" s="95">
        <v>1</v>
      </c>
      <c r="B717" s="113" t="s">
        <v>412</v>
      </c>
      <c r="C717" s="95" t="s">
        <v>19</v>
      </c>
      <c r="D717" s="166" t="s">
        <v>413</v>
      </c>
      <c r="E717" s="166">
        <v>0.10100000000000001</v>
      </c>
      <c r="F717" s="166">
        <v>0.107</v>
      </c>
      <c r="G717" s="166">
        <v>4.9000000000000002E-2</v>
      </c>
      <c r="H717" s="7">
        <f>G717/F717*100-100</f>
        <v>-54.205607476635507</v>
      </c>
      <c r="I717" s="196"/>
    </row>
    <row r="718" spans="1:70" ht="47.25" x14ac:dyDescent="0.2">
      <c r="A718" s="95">
        <v>2</v>
      </c>
      <c r="B718" s="113" t="s">
        <v>414</v>
      </c>
      <c r="C718" s="95" t="s">
        <v>19</v>
      </c>
      <c r="D718" s="166" t="s">
        <v>415</v>
      </c>
      <c r="E718" s="166">
        <v>18.71</v>
      </c>
      <c r="F718" s="166">
        <v>19.350000000000001</v>
      </c>
      <c r="G718" s="166">
        <v>8.2899999999999991</v>
      </c>
      <c r="H718" s="7">
        <f>G718/F718*100-100</f>
        <v>-57.157622739018095</v>
      </c>
      <c r="I718" s="196"/>
    </row>
    <row r="719" spans="1:70" ht="42.75" customHeight="1" x14ac:dyDescent="0.2">
      <c r="A719" s="95">
        <v>3</v>
      </c>
      <c r="B719" s="113" t="s">
        <v>416</v>
      </c>
      <c r="C719" s="95" t="s">
        <v>19</v>
      </c>
      <c r="D719" s="166" t="s">
        <v>417</v>
      </c>
      <c r="E719" s="166">
        <v>20.95</v>
      </c>
      <c r="F719" s="166">
        <v>15.8</v>
      </c>
      <c r="G719" s="166">
        <v>7.63</v>
      </c>
      <c r="H719" s="7">
        <f>G719/F719*100-100</f>
        <v>-51.708860759493675</v>
      </c>
      <c r="I719" s="196"/>
    </row>
    <row r="720" spans="1:70" ht="39" customHeight="1" x14ac:dyDescent="0.2">
      <c r="A720" s="95">
        <v>4</v>
      </c>
      <c r="B720" s="113" t="s">
        <v>418</v>
      </c>
      <c r="C720" s="95" t="s">
        <v>19</v>
      </c>
      <c r="D720" s="166" t="s">
        <v>417</v>
      </c>
      <c r="E720" s="166">
        <v>6.31</v>
      </c>
      <c r="F720" s="166">
        <v>1.1499999999999999</v>
      </c>
      <c r="G720" s="166">
        <v>2.38</v>
      </c>
      <c r="H720" s="7">
        <f>G720/F720*100-100</f>
        <v>106.95652173913044</v>
      </c>
      <c r="I720" s="196"/>
    </row>
    <row r="721" spans="1:9" ht="45" customHeight="1" x14ac:dyDescent="0.2">
      <c r="A721" s="95">
        <v>5</v>
      </c>
      <c r="B721" s="113" t="s">
        <v>419</v>
      </c>
      <c r="C721" s="95" t="s">
        <v>19</v>
      </c>
      <c r="D721" s="166" t="s">
        <v>417</v>
      </c>
      <c r="E721" s="166">
        <v>170.67</v>
      </c>
      <c r="F721" s="166">
        <v>130.75</v>
      </c>
      <c r="G721" s="166">
        <v>91.86</v>
      </c>
      <c r="H721" s="7">
        <f>G721/F721*100-100</f>
        <v>-29.743785850860419</v>
      </c>
      <c r="I721" s="196"/>
    </row>
    <row r="722" spans="1:9" ht="22.5" customHeight="1" x14ac:dyDescent="0.2">
      <c r="A722" s="88" t="s">
        <v>858</v>
      </c>
      <c r="B722" s="270" t="s">
        <v>420</v>
      </c>
      <c r="C722" s="270"/>
      <c r="D722" s="270"/>
      <c r="E722" s="270"/>
      <c r="F722" s="270"/>
      <c r="G722" s="270"/>
      <c r="H722" s="270"/>
      <c r="I722" s="270"/>
    </row>
    <row r="723" spans="1:9" ht="22.5" customHeight="1" x14ac:dyDescent="0.2">
      <c r="A723" s="95">
        <v>1</v>
      </c>
      <c r="B723" s="113" t="s">
        <v>421</v>
      </c>
      <c r="C723" s="95" t="s">
        <v>15</v>
      </c>
      <c r="D723" s="166" t="s">
        <v>46</v>
      </c>
      <c r="E723" s="166">
        <v>4</v>
      </c>
      <c r="F723" s="166">
        <v>3</v>
      </c>
      <c r="G723" s="166">
        <v>0</v>
      </c>
      <c r="H723" s="7">
        <f>G723/F723*100-100</f>
        <v>-100</v>
      </c>
      <c r="I723" s="155"/>
    </row>
  </sheetData>
  <mergeCells count="286">
    <mergeCell ref="B89:I89"/>
    <mergeCell ref="B91:I91"/>
    <mergeCell ref="B714:I714"/>
    <mergeCell ref="B716:I716"/>
    <mergeCell ref="B132:I132"/>
    <mergeCell ref="B129:I129"/>
    <mergeCell ref="B127:I127"/>
    <mergeCell ref="B124:I124"/>
    <mergeCell ref="B137:I137"/>
    <mergeCell ref="B135:I135"/>
    <mergeCell ref="B168:I168"/>
    <mergeCell ref="B161:I161"/>
    <mergeCell ref="B356:I356"/>
    <mergeCell ref="B262:I262"/>
    <mergeCell ref="B260:I260"/>
    <mergeCell ref="B348:I348"/>
    <mergeCell ref="B350:I350"/>
    <mergeCell ref="B248:I248"/>
    <mergeCell ref="B250:I250"/>
    <mergeCell ref="B165:I165"/>
    <mergeCell ref="B170:I170"/>
    <mergeCell ref="B176:I176"/>
    <mergeCell ref="B180:I180"/>
    <mergeCell ref="B182:I182"/>
    <mergeCell ref="B722:I722"/>
    <mergeCell ref="B532:I532"/>
    <mergeCell ref="B67:I67"/>
    <mergeCell ref="B106:I106"/>
    <mergeCell ref="B163:I163"/>
    <mergeCell ref="B216:I216"/>
    <mergeCell ref="B145:I145"/>
    <mergeCell ref="B178:I178"/>
    <mergeCell ref="B256:I256"/>
    <mergeCell ref="B241:I241"/>
    <mergeCell ref="B244:I244"/>
    <mergeCell ref="B192:I192"/>
    <mergeCell ref="B206:I206"/>
    <mergeCell ref="B208:I208"/>
    <mergeCell ref="B222:I222"/>
    <mergeCell ref="B225:I225"/>
    <mergeCell ref="B227:I227"/>
    <mergeCell ref="B214:I214"/>
    <mergeCell ref="B156:I156"/>
    <mergeCell ref="B204:I204"/>
    <mergeCell ref="B108:I108"/>
    <mergeCell ref="B116:I116"/>
    <mergeCell ref="B114:I114"/>
    <mergeCell ref="B118:I118"/>
    <mergeCell ref="B184:I184"/>
    <mergeCell ref="B186:I186"/>
    <mergeCell ref="B190:I190"/>
    <mergeCell ref="B188:I188"/>
    <mergeCell ref="B212:I212"/>
    <mergeCell ref="B279:I279"/>
    <mergeCell ref="B281:I281"/>
    <mergeCell ref="B233:I233"/>
    <mergeCell ref="B235:I235"/>
    <mergeCell ref="B237:I237"/>
    <mergeCell ref="B239:I239"/>
    <mergeCell ref="B265:I265"/>
    <mergeCell ref="B258:I258"/>
    <mergeCell ref="B218:I218"/>
    <mergeCell ref="B220:I220"/>
    <mergeCell ref="B254:I254"/>
    <mergeCell ref="B352:I352"/>
    <mergeCell ref="B328:I328"/>
    <mergeCell ref="B330:I330"/>
    <mergeCell ref="B332:I332"/>
    <mergeCell ref="B275:I275"/>
    <mergeCell ref="B277:I277"/>
    <mergeCell ref="B289:I289"/>
    <mergeCell ref="B269:I269"/>
    <mergeCell ref="B271:I271"/>
    <mergeCell ref="B273:I273"/>
    <mergeCell ref="B285:I285"/>
    <mergeCell ref="B287:I287"/>
    <mergeCell ref="B334:I334"/>
    <mergeCell ref="B336:I336"/>
    <mergeCell ref="B338:I338"/>
    <mergeCell ref="B291:I291"/>
    <mergeCell ref="B293:I293"/>
    <mergeCell ref="B283:I283"/>
    <mergeCell ref="B295:I295"/>
    <mergeCell ref="B297:I297"/>
    <mergeCell ref="B299:I299"/>
    <mergeCell ref="B317:I317"/>
    <mergeCell ref="B340:I340"/>
    <mergeCell ref="B342:I342"/>
    <mergeCell ref="B344:I344"/>
    <mergeCell ref="B346:I346"/>
    <mergeCell ref="B301:I301"/>
    <mergeCell ref="B303:I303"/>
    <mergeCell ref="B306:I306"/>
    <mergeCell ref="B309:I309"/>
    <mergeCell ref="B315:I315"/>
    <mergeCell ref="B313:I313"/>
    <mergeCell ref="B311:I311"/>
    <mergeCell ref="A2:I2"/>
    <mergeCell ref="A4:A6"/>
    <mergeCell ref="B4:B6"/>
    <mergeCell ref="C4:C6"/>
    <mergeCell ref="D4:D6"/>
    <mergeCell ref="E4:H4"/>
    <mergeCell ref="I4:I6"/>
    <mergeCell ref="E5:E6"/>
    <mergeCell ref="F5:H5"/>
    <mergeCell ref="B8:I8"/>
    <mergeCell ref="B15:I15"/>
    <mergeCell ref="B19:I19"/>
    <mergeCell ref="B21:I21"/>
    <mergeCell ref="B24:I24"/>
    <mergeCell ref="B26:I26"/>
    <mergeCell ref="B28:I28"/>
    <mergeCell ref="B60:I60"/>
    <mergeCell ref="B110:I110"/>
    <mergeCell ref="B62:I62"/>
    <mergeCell ref="B30:I30"/>
    <mergeCell ref="B32:I32"/>
    <mergeCell ref="B34:I34"/>
    <mergeCell ref="B37:I37"/>
    <mergeCell ref="B39:I39"/>
    <mergeCell ref="B41:I41"/>
    <mergeCell ref="B45:I45"/>
    <mergeCell ref="B47:I47"/>
    <mergeCell ref="B49:I49"/>
    <mergeCell ref="B51:I51"/>
    <mergeCell ref="B55:I55"/>
    <mergeCell ref="B57:I57"/>
    <mergeCell ref="B64:I64"/>
    <mergeCell ref="B104:I104"/>
    <mergeCell ref="B76:I76"/>
    <mergeCell ref="B79:I79"/>
    <mergeCell ref="B82:I82"/>
    <mergeCell ref="B85:I85"/>
    <mergeCell ref="B87:I87"/>
    <mergeCell ref="B200:I200"/>
    <mergeCell ref="B159:I159"/>
    <mergeCell ref="B358:I358"/>
    <mergeCell ref="B360:I360"/>
    <mergeCell ref="B267:I267"/>
    <mergeCell ref="B140:I140"/>
    <mergeCell ref="B143:I143"/>
    <mergeCell ref="B154:I154"/>
    <mergeCell ref="B152:I152"/>
    <mergeCell ref="B149:I149"/>
    <mergeCell ref="B210:I210"/>
    <mergeCell ref="B93:I93"/>
    <mergeCell ref="B97:I97"/>
    <mergeCell ref="B101:I101"/>
    <mergeCell ref="B229:I229"/>
    <mergeCell ref="B231:I231"/>
    <mergeCell ref="B246:I246"/>
    <mergeCell ref="B354:I354"/>
    <mergeCell ref="B252:I252"/>
    <mergeCell ref="B364:I364"/>
    <mergeCell ref="B366:I366"/>
    <mergeCell ref="B368:I368"/>
    <mergeCell ref="B370:I370"/>
    <mergeCell ref="B372:I372"/>
    <mergeCell ref="B374:I374"/>
    <mergeCell ref="B376:I376"/>
    <mergeCell ref="B378:I378"/>
    <mergeCell ref="B382:I382"/>
    <mergeCell ref="B384:I384"/>
    <mergeCell ref="B386:I386"/>
    <mergeCell ref="B388:I388"/>
    <mergeCell ref="B390:I390"/>
    <mergeCell ref="B380:I380"/>
    <mergeCell ref="B457:I457"/>
    <mergeCell ref="B396:I396"/>
    <mergeCell ref="B399:I399"/>
    <mergeCell ref="B403:I403"/>
    <mergeCell ref="B392:I392"/>
    <mergeCell ref="B394:I394"/>
    <mergeCell ref="B407:I407"/>
    <mergeCell ref="B419:I419"/>
    <mergeCell ref="B410:I410"/>
    <mergeCell ref="B412:I412"/>
    <mergeCell ref="B414:I414"/>
    <mergeCell ref="B417:I417"/>
    <mergeCell ref="B423:I423"/>
    <mergeCell ref="B425:I425"/>
    <mergeCell ref="B427:I427"/>
    <mergeCell ref="B421:I421"/>
    <mergeCell ref="B429:I429"/>
    <mergeCell ref="B431:I431"/>
    <mergeCell ref="B435:I435"/>
    <mergeCell ref="B437:I437"/>
    <mergeCell ref="B433:I433"/>
    <mergeCell ref="B526:I526"/>
    <mergeCell ref="B528:I528"/>
    <mergeCell ref="B482:I482"/>
    <mergeCell ref="B485:I485"/>
    <mergeCell ref="B489:I489"/>
    <mergeCell ref="B491:I491"/>
    <mergeCell ref="B493:I493"/>
    <mergeCell ref="B497:I497"/>
    <mergeCell ref="B439:I439"/>
    <mergeCell ref="B441:I441"/>
    <mergeCell ref="B443:I443"/>
    <mergeCell ref="B447:I447"/>
    <mergeCell ref="B451:I451"/>
    <mergeCell ref="B449:I449"/>
    <mergeCell ref="B453:I453"/>
    <mergeCell ref="B455:I455"/>
    <mergeCell ref="B459:I459"/>
    <mergeCell ref="B460:I460"/>
    <mergeCell ref="B462:I462"/>
    <mergeCell ref="B464:I464"/>
    <mergeCell ref="B466:I466"/>
    <mergeCell ref="B468:I468"/>
    <mergeCell ref="B598:I598"/>
    <mergeCell ref="B470:I470"/>
    <mergeCell ref="B475:I475"/>
    <mergeCell ref="B477:I477"/>
    <mergeCell ref="B479:I479"/>
    <mergeCell ref="B584:I584"/>
    <mergeCell ref="B553:I553"/>
    <mergeCell ref="B556:I556"/>
    <mergeCell ref="B569:I569"/>
    <mergeCell ref="B572:I572"/>
    <mergeCell ref="B574:I574"/>
    <mergeCell ref="B502:I502"/>
    <mergeCell ref="B541:I541"/>
    <mergeCell ref="B539:I539"/>
    <mergeCell ref="B534:I534"/>
    <mergeCell ref="B559:I559"/>
    <mergeCell ref="B508:I508"/>
    <mergeCell ref="B513:I513"/>
    <mergeCell ref="B530:I530"/>
    <mergeCell ref="B536:I536"/>
    <mergeCell ref="B505:I505"/>
    <mergeCell ref="B516:I516"/>
    <mergeCell ref="B519:I519"/>
    <mergeCell ref="B522:I522"/>
    <mergeCell ref="B524:I524"/>
    <mergeCell ref="B561:I561"/>
    <mergeCell ref="B565:I565"/>
    <mergeCell ref="B567:I567"/>
    <mergeCell ref="B586:I586"/>
    <mergeCell ref="B579:I579"/>
    <mergeCell ref="B594:I594"/>
    <mergeCell ref="B596:I596"/>
    <mergeCell ref="B588:I588"/>
    <mergeCell ref="B590:I590"/>
    <mergeCell ref="B549:I549"/>
    <mergeCell ref="B551:I551"/>
    <mergeCell ref="B575:I575"/>
    <mergeCell ref="B624:I624"/>
    <mergeCell ref="B627:I627"/>
    <mergeCell ref="B676:I676"/>
    <mergeCell ref="B652:I652"/>
    <mergeCell ref="B685:I685"/>
    <mergeCell ref="B612:I612"/>
    <mergeCell ref="B620:I620"/>
    <mergeCell ref="B631:I631"/>
    <mergeCell ref="B633:I633"/>
    <mergeCell ref="B629:I629"/>
    <mergeCell ref="B660:I660"/>
    <mergeCell ref="B648:I648"/>
    <mergeCell ref="B663:I663"/>
    <mergeCell ref="B640:I640"/>
    <mergeCell ref="B600:I600"/>
    <mergeCell ref="B614:I614"/>
    <mergeCell ref="B617:I617"/>
    <mergeCell ref="B711:I711"/>
    <mergeCell ref="B705:I705"/>
    <mergeCell ref="B709:I709"/>
    <mergeCell ref="B665:I665"/>
    <mergeCell ref="B667:I667"/>
    <mergeCell ref="B696:I696"/>
    <mergeCell ref="B698:I698"/>
    <mergeCell ref="B692:I692"/>
    <mergeCell ref="B694:I694"/>
    <mergeCell ref="B669:I669"/>
    <mergeCell ref="B671:I671"/>
    <mergeCell ref="B681:I681"/>
    <mergeCell ref="B673:I673"/>
    <mergeCell ref="B606:I606"/>
    <mergeCell ref="B608:I608"/>
    <mergeCell ref="B610:I610"/>
    <mergeCell ref="A678:I678"/>
    <mergeCell ref="B702:I702"/>
    <mergeCell ref="B635:I635"/>
    <mergeCell ref="B638:I638"/>
    <mergeCell ref="B622:I622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  <rowBreaks count="16" manualBreakCount="16">
    <brk id="38" max="7" man="1"/>
    <brk id="73" max="7" man="1"/>
    <brk id="100" max="7" man="1"/>
    <brk id="128" max="7" man="1"/>
    <brk id="159" max="7" man="1"/>
    <brk id="185" max="7" man="1"/>
    <brk id="215" max="7" man="1"/>
    <brk id="253" max="7" man="1"/>
    <brk id="312" max="7" man="1"/>
    <brk id="341" max="7" man="1"/>
    <brk id="373" max="7" man="1"/>
    <brk id="408" max="7" man="1"/>
    <brk id="440" max="7" man="1"/>
    <brk id="480" max="7" man="1"/>
    <brk id="647" max="7" man="1"/>
    <brk id="6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O1378"/>
  <sheetViews>
    <sheetView tabSelected="1" view="pageBreakPreview" zoomScale="87" zoomScaleNormal="80" zoomScaleSheetLayoutView="87" workbookViewId="0">
      <pane ySplit="5" topLeftCell="A1256" activePane="bottomLeft" state="frozen"/>
      <selection activeCell="C400" sqref="C399:C400"/>
      <selection pane="bottomLeft" activeCell="H1375" sqref="H1375"/>
    </sheetView>
  </sheetViews>
  <sheetFormatPr defaultRowHeight="15.75" outlineLevelRow="1" x14ac:dyDescent="0.2"/>
  <cols>
    <col min="1" max="1" width="8.5703125" style="37" customWidth="1"/>
    <col min="2" max="2" width="40.7109375" style="37" customWidth="1"/>
    <col min="3" max="3" width="32.28515625" style="38" customWidth="1"/>
    <col min="4" max="4" width="18" style="37" customWidth="1"/>
    <col min="5" max="5" width="16.28515625" style="37" customWidth="1"/>
    <col min="6" max="6" width="18.140625" style="37" customWidth="1"/>
    <col min="7" max="7" width="17.85546875" style="37" customWidth="1"/>
    <col min="8" max="8" width="15.85546875" style="83" customWidth="1"/>
    <col min="9" max="9" width="12.140625" style="4" customWidth="1"/>
    <col min="10" max="10" width="11.28515625" style="4" bestFit="1" customWidth="1"/>
    <col min="11" max="16384" width="9.140625" style="4"/>
  </cols>
  <sheetData>
    <row r="2" spans="1:10" ht="26.25" customHeight="1" x14ac:dyDescent="0.2">
      <c r="A2" s="368" t="s">
        <v>1135</v>
      </c>
      <c r="B2" s="368"/>
      <c r="C2" s="368"/>
      <c r="D2" s="368"/>
      <c r="E2" s="368"/>
      <c r="F2" s="368"/>
      <c r="G2" s="368"/>
      <c r="H2" s="368"/>
    </row>
    <row r="4" spans="1:10" ht="18" customHeight="1" x14ac:dyDescent="0.2">
      <c r="A4" s="316" t="s">
        <v>0</v>
      </c>
      <c r="B4" s="369" t="s">
        <v>879</v>
      </c>
      <c r="C4" s="369" t="s">
        <v>507</v>
      </c>
      <c r="D4" s="369" t="s">
        <v>508</v>
      </c>
      <c r="E4" s="369"/>
      <c r="F4" s="369" t="s">
        <v>509</v>
      </c>
      <c r="G4" s="369"/>
      <c r="H4" s="370" t="s">
        <v>510</v>
      </c>
    </row>
    <row r="5" spans="1:10" ht="43.5" customHeight="1" x14ac:dyDescent="0.2">
      <c r="A5" s="316"/>
      <c r="B5" s="369"/>
      <c r="C5" s="369"/>
      <c r="D5" s="172" t="s">
        <v>1136</v>
      </c>
      <c r="E5" s="172" t="s">
        <v>511</v>
      </c>
      <c r="F5" s="172" t="s">
        <v>1136</v>
      </c>
      <c r="G5" s="172" t="s">
        <v>511</v>
      </c>
      <c r="H5" s="370"/>
    </row>
    <row r="6" spans="1:10" s="9" customFormat="1" x14ac:dyDescent="0.2">
      <c r="A6" s="19">
        <v>1</v>
      </c>
      <c r="B6" s="66">
        <v>2</v>
      </c>
      <c r="C6" s="66">
        <v>3</v>
      </c>
      <c r="D6" s="220">
        <v>4</v>
      </c>
      <c r="E6" s="220">
        <v>5</v>
      </c>
      <c r="F6" s="220">
        <v>6</v>
      </c>
      <c r="G6" s="220">
        <v>7</v>
      </c>
      <c r="H6" s="224">
        <v>8</v>
      </c>
    </row>
    <row r="7" spans="1:10" x14ac:dyDescent="0.2">
      <c r="A7" s="268" t="s">
        <v>1</v>
      </c>
      <c r="B7" s="268" t="s">
        <v>906</v>
      </c>
      <c r="C7" s="237" t="s">
        <v>512</v>
      </c>
      <c r="D7" s="238">
        <f>D8+D9+D10+D11</f>
        <v>57226</v>
      </c>
      <c r="E7" s="238">
        <f>SUM(E8:E11)</f>
        <v>100.00000000000001</v>
      </c>
      <c r="F7" s="238">
        <f>F12+F52+F67+F87+F107</f>
        <v>22949.999999999996</v>
      </c>
      <c r="G7" s="238">
        <f>SUM(G8:G11)</f>
        <v>100.00000000000003</v>
      </c>
      <c r="H7" s="239">
        <f>F7/D7*100-100</f>
        <v>-59.895851536015101</v>
      </c>
    </row>
    <row r="8" spans="1:10" ht="31.5" x14ac:dyDescent="0.2">
      <c r="A8" s="268"/>
      <c r="B8" s="268"/>
      <c r="C8" s="237" t="s">
        <v>513</v>
      </c>
      <c r="D8" s="238">
        <f>D13+D53+D68+D88+D108</f>
        <v>53136</v>
      </c>
      <c r="E8" s="238">
        <f>D8/D$7*100</f>
        <v>92.852899031908578</v>
      </c>
      <c r="F8" s="238">
        <f>F13+F53+F68+F88+F108</f>
        <v>21153.8</v>
      </c>
      <c r="G8" s="238">
        <f>F8/F$7*100</f>
        <v>92.173420479302848</v>
      </c>
      <c r="H8" s="239">
        <f t="shared" ref="H8:H71" si="0">F8/D8*100-100</f>
        <v>-60.189325504366153</v>
      </c>
    </row>
    <row r="9" spans="1:10" x14ac:dyDescent="0.2">
      <c r="A9" s="268"/>
      <c r="B9" s="268"/>
      <c r="C9" s="237" t="s">
        <v>514</v>
      </c>
      <c r="D9" s="238">
        <f>D14+D54+D69+D89+D109</f>
        <v>0</v>
      </c>
      <c r="E9" s="238">
        <f t="shared" ref="E9:G11" si="1">D9/D$7*100</f>
        <v>0</v>
      </c>
      <c r="F9" s="238">
        <f>F14+F54+F69+F89+F109</f>
        <v>0</v>
      </c>
      <c r="G9" s="238">
        <f t="shared" si="1"/>
        <v>0</v>
      </c>
      <c r="H9" s="239" t="s">
        <v>80</v>
      </c>
    </row>
    <row r="10" spans="1:10" x14ac:dyDescent="0.2">
      <c r="A10" s="268"/>
      <c r="B10" s="268"/>
      <c r="C10" s="237" t="s">
        <v>515</v>
      </c>
      <c r="D10" s="238">
        <f>D15+D55+D70+D90+D110</f>
        <v>2254</v>
      </c>
      <c r="E10" s="238">
        <f t="shared" si="1"/>
        <v>3.9387690909726345</v>
      </c>
      <c r="F10" s="238">
        <f>F15+F55+F70+F90+F110</f>
        <v>1126.5</v>
      </c>
      <c r="G10" s="238">
        <f t="shared" si="1"/>
        <v>4.9084967320261441</v>
      </c>
      <c r="H10" s="239">
        <f t="shared" si="0"/>
        <v>-50.022182786157941</v>
      </c>
    </row>
    <row r="11" spans="1:10" x14ac:dyDescent="0.2">
      <c r="A11" s="268"/>
      <c r="B11" s="268"/>
      <c r="C11" s="237" t="s">
        <v>516</v>
      </c>
      <c r="D11" s="238">
        <f>D16+D56+D71+D91+D111</f>
        <v>1836</v>
      </c>
      <c r="E11" s="238">
        <f t="shared" si="1"/>
        <v>3.2083318771187921</v>
      </c>
      <c r="F11" s="238">
        <f>F16+F56+F71+F91+F111</f>
        <v>669.7</v>
      </c>
      <c r="G11" s="238">
        <f t="shared" si="1"/>
        <v>2.9180827886710246</v>
      </c>
      <c r="H11" s="239">
        <f t="shared" si="0"/>
        <v>-63.523965141612202</v>
      </c>
    </row>
    <row r="12" spans="1:10" x14ac:dyDescent="0.2">
      <c r="A12" s="269" t="s">
        <v>26</v>
      </c>
      <c r="B12" s="269" t="s">
        <v>1223</v>
      </c>
      <c r="C12" s="240" t="s">
        <v>512</v>
      </c>
      <c r="D12" s="165">
        <f>SUM(D13:D16)</f>
        <v>34717</v>
      </c>
      <c r="E12" s="165">
        <f>SUM(E13:E16)</f>
        <v>100</v>
      </c>
      <c r="F12" s="165">
        <f>SUM(F13:F16)</f>
        <v>14759.699999999999</v>
      </c>
      <c r="G12" s="165">
        <f>SUM(G13:G16)</f>
        <v>100</v>
      </c>
      <c r="H12" s="228">
        <f t="shared" si="0"/>
        <v>-57.485669844744649</v>
      </c>
    </row>
    <row r="13" spans="1:10" ht="31.5" x14ac:dyDescent="0.2">
      <c r="A13" s="269"/>
      <c r="B13" s="269"/>
      <c r="C13" s="240" t="s">
        <v>513</v>
      </c>
      <c r="D13" s="165">
        <f>D18+D23+D38+D43+D48</f>
        <v>34365</v>
      </c>
      <c r="E13" s="165">
        <f>D13/D$12*100</f>
        <v>98.986087507561137</v>
      </c>
      <c r="F13" s="165">
        <f>F18+F23+F38+F43+F48</f>
        <v>14583.699999999999</v>
      </c>
      <c r="G13" s="165">
        <f>F13/F$12*100</f>
        <v>98.807563839373429</v>
      </c>
      <c r="H13" s="228">
        <f t="shared" si="0"/>
        <v>-57.562345409573695</v>
      </c>
      <c r="J13" s="30"/>
    </row>
    <row r="14" spans="1:10" x14ac:dyDescent="0.2">
      <c r="A14" s="269"/>
      <c r="B14" s="269"/>
      <c r="C14" s="240" t="s">
        <v>514</v>
      </c>
      <c r="D14" s="165">
        <f t="shared" ref="D14:F16" si="2">D19+D24+D39+D44+D49</f>
        <v>0</v>
      </c>
      <c r="E14" s="165">
        <f t="shared" ref="E14:G16" si="3">D14/D$12*100</f>
        <v>0</v>
      </c>
      <c r="F14" s="165">
        <f t="shared" si="2"/>
        <v>0</v>
      </c>
      <c r="G14" s="165">
        <f t="shared" si="3"/>
        <v>0</v>
      </c>
      <c r="H14" s="228" t="s">
        <v>80</v>
      </c>
      <c r="I14" s="30"/>
    </row>
    <row r="15" spans="1:10" x14ac:dyDescent="0.2">
      <c r="A15" s="269"/>
      <c r="B15" s="269"/>
      <c r="C15" s="240" t="s">
        <v>515</v>
      </c>
      <c r="D15" s="165">
        <f t="shared" si="2"/>
        <v>352</v>
      </c>
      <c r="E15" s="165">
        <f t="shared" si="3"/>
        <v>1.0139124924388627</v>
      </c>
      <c r="F15" s="165">
        <f t="shared" si="2"/>
        <v>176</v>
      </c>
      <c r="G15" s="165">
        <f t="shared" si="3"/>
        <v>1.192436160626571</v>
      </c>
      <c r="H15" s="228">
        <f t="shared" si="0"/>
        <v>-50</v>
      </c>
    </row>
    <row r="16" spans="1:10" x14ac:dyDescent="0.2">
      <c r="A16" s="269"/>
      <c r="B16" s="269"/>
      <c r="C16" s="240" t="s">
        <v>516</v>
      </c>
      <c r="D16" s="165">
        <f t="shared" si="2"/>
        <v>0</v>
      </c>
      <c r="E16" s="165">
        <f t="shared" si="3"/>
        <v>0</v>
      </c>
      <c r="F16" s="165">
        <f t="shared" si="2"/>
        <v>0</v>
      </c>
      <c r="G16" s="165">
        <f t="shared" si="3"/>
        <v>0</v>
      </c>
      <c r="H16" s="228" t="s">
        <v>80</v>
      </c>
    </row>
    <row r="17" spans="1:8" x14ac:dyDescent="0.2">
      <c r="A17" s="319" t="s">
        <v>28</v>
      </c>
      <c r="B17" s="319" t="s">
        <v>29</v>
      </c>
      <c r="C17" s="97" t="s">
        <v>512</v>
      </c>
      <c r="D17" s="68">
        <f>D18+D19+D20+D21</f>
        <v>74</v>
      </c>
      <c r="E17" s="221">
        <f>E18+E19+E20+E21</f>
        <v>100</v>
      </c>
      <c r="F17" s="68">
        <f>F18+F19+F20+F21</f>
        <v>19</v>
      </c>
      <c r="G17" s="68">
        <f>G18+G19+G20+G21</f>
        <v>100</v>
      </c>
      <c r="H17" s="3">
        <f>F17/D17*100-100</f>
        <v>-74.324324324324323</v>
      </c>
    </row>
    <row r="18" spans="1:8" ht="31.5" x14ac:dyDescent="0.2">
      <c r="A18" s="319"/>
      <c r="B18" s="319"/>
      <c r="C18" s="97" t="s">
        <v>513</v>
      </c>
      <c r="D18" s="68">
        <v>74</v>
      </c>
      <c r="E18" s="68">
        <f>D18/D17*100</f>
        <v>100</v>
      </c>
      <c r="F18" s="68">
        <v>19</v>
      </c>
      <c r="G18" s="68">
        <f>F18/F17*100</f>
        <v>100</v>
      </c>
      <c r="H18" s="3">
        <f>F18/D18*100-100</f>
        <v>-74.324324324324323</v>
      </c>
    </row>
    <row r="19" spans="1:8" x14ac:dyDescent="0.2">
      <c r="A19" s="319"/>
      <c r="B19" s="319"/>
      <c r="C19" s="97" t="s">
        <v>514</v>
      </c>
      <c r="D19" s="68">
        <v>0</v>
      </c>
      <c r="E19" s="68">
        <v>0</v>
      </c>
      <c r="F19" s="68">
        <v>0</v>
      </c>
      <c r="G19" s="68">
        <v>0</v>
      </c>
      <c r="H19" s="3" t="s">
        <v>80</v>
      </c>
    </row>
    <row r="20" spans="1:8" x14ac:dyDescent="0.2">
      <c r="A20" s="319"/>
      <c r="B20" s="319"/>
      <c r="C20" s="97" t="s">
        <v>515</v>
      </c>
      <c r="D20" s="68">
        <v>0</v>
      </c>
      <c r="E20" s="68">
        <v>0</v>
      </c>
      <c r="F20" s="68">
        <v>0</v>
      </c>
      <c r="G20" s="68">
        <v>0</v>
      </c>
      <c r="H20" s="3" t="s">
        <v>80</v>
      </c>
    </row>
    <row r="21" spans="1:8" x14ac:dyDescent="0.2">
      <c r="A21" s="319"/>
      <c r="B21" s="319"/>
      <c r="C21" s="97" t="s">
        <v>516</v>
      </c>
      <c r="D21" s="68">
        <v>0</v>
      </c>
      <c r="E21" s="68">
        <v>0</v>
      </c>
      <c r="F21" s="68">
        <v>0</v>
      </c>
      <c r="G21" s="68">
        <v>0</v>
      </c>
      <c r="H21" s="3" t="s">
        <v>80</v>
      </c>
    </row>
    <row r="22" spans="1:8" x14ac:dyDescent="0.2">
      <c r="A22" s="319" t="s">
        <v>31</v>
      </c>
      <c r="B22" s="319" t="s">
        <v>517</v>
      </c>
      <c r="C22" s="97" t="s">
        <v>512</v>
      </c>
      <c r="D22" s="68">
        <f>SUM(D23:D26)</f>
        <v>28293</v>
      </c>
      <c r="E22" s="68">
        <f>E23+E24+E25+E26</f>
        <v>100</v>
      </c>
      <c r="F22" s="68">
        <f>SUM(F23:F26)</f>
        <v>10960.6</v>
      </c>
      <c r="G22" s="68">
        <v>100</v>
      </c>
      <c r="H22" s="3">
        <f t="shared" si="0"/>
        <v>-61.260382426748663</v>
      </c>
    </row>
    <row r="23" spans="1:8" ht="31.5" x14ac:dyDescent="0.2">
      <c r="A23" s="319"/>
      <c r="B23" s="319"/>
      <c r="C23" s="97" t="s">
        <v>513</v>
      </c>
      <c r="D23" s="68">
        <f>D28+D33</f>
        <v>28293</v>
      </c>
      <c r="E23" s="68">
        <f>D23/D$22*100</f>
        <v>100</v>
      </c>
      <c r="F23" s="68">
        <f>F28+F33</f>
        <v>10960.6</v>
      </c>
      <c r="G23" s="68">
        <f>F23/F$22*100</f>
        <v>100</v>
      </c>
      <c r="H23" s="3">
        <f t="shared" si="0"/>
        <v>-61.260382426748663</v>
      </c>
    </row>
    <row r="24" spans="1:8" x14ac:dyDescent="0.2">
      <c r="A24" s="319"/>
      <c r="B24" s="319"/>
      <c r="C24" s="97" t="s">
        <v>514</v>
      </c>
      <c r="D24" s="68">
        <f t="shared" ref="D24:F26" si="4">D29+D34</f>
        <v>0</v>
      </c>
      <c r="E24" s="68">
        <f t="shared" ref="E24:G26" si="5">D24/D$22*100</f>
        <v>0</v>
      </c>
      <c r="F24" s="68">
        <f t="shared" si="4"/>
        <v>0</v>
      </c>
      <c r="G24" s="68">
        <f t="shared" si="5"/>
        <v>0</v>
      </c>
      <c r="H24" s="3" t="s">
        <v>80</v>
      </c>
    </row>
    <row r="25" spans="1:8" x14ac:dyDescent="0.2">
      <c r="A25" s="319"/>
      <c r="B25" s="319"/>
      <c r="C25" s="97" t="s">
        <v>515</v>
      </c>
      <c r="D25" s="68">
        <f t="shared" si="4"/>
        <v>0</v>
      </c>
      <c r="E25" s="68">
        <f t="shared" si="5"/>
        <v>0</v>
      </c>
      <c r="F25" s="68">
        <f t="shared" si="4"/>
        <v>0</v>
      </c>
      <c r="G25" s="68">
        <f t="shared" si="5"/>
        <v>0</v>
      </c>
      <c r="H25" s="3" t="s">
        <v>80</v>
      </c>
    </row>
    <row r="26" spans="1:8" x14ac:dyDescent="0.2">
      <c r="A26" s="319"/>
      <c r="B26" s="319"/>
      <c r="C26" s="97" t="s">
        <v>516</v>
      </c>
      <c r="D26" s="68">
        <f t="shared" si="4"/>
        <v>0</v>
      </c>
      <c r="E26" s="68">
        <f t="shared" si="5"/>
        <v>0</v>
      </c>
      <c r="F26" s="68">
        <f t="shared" si="4"/>
        <v>0</v>
      </c>
      <c r="G26" s="68">
        <f t="shared" si="5"/>
        <v>0</v>
      </c>
      <c r="H26" s="3" t="s">
        <v>80</v>
      </c>
    </row>
    <row r="27" spans="1:8" x14ac:dyDescent="0.2">
      <c r="A27" s="358" t="s">
        <v>35</v>
      </c>
      <c r="B27" s="358" t="s">
        <v>38</v>
      </c>
      <c r="C27" s="161" t="s">
        <v>512</v>
      </c>
      <c r="D27" s="68">
        <f>D28</f>
        <v>50</v>
      </c>
      <c r="E27" s="68">
        <f>E28</f>
        <v>100</v>
      </c>
      <c r="F27" s="68">
        <f>F28</f>
        <v>0</v>
      </c>
      <c r="G27" s="68">
        <v>0</v>
      </c>
      <c r="H27" s="3">
        <f>F27/D27*100-100</f>
        <v>-100</v>
      </c>
    </row>
    <row r="28" spans="1:8" ht="31.5" x14ac:dyDescent="0.2">
      <c r="A28" s="358"/>
      <c r="B28" s="358"/>
      <c r="C28" s="161" t="s">
        <v>513</v>
      </c>
      <c r="D28" s="68">
        <v>50</v>
      </c>
      <c r="E28" s="68">
        <f>D28/D27*100</f>
        <v>100</v>
      </c>
      <c r="F28" s="68">
        <v>0</v>
      </c>
      <c r="G28" s="68">
        <v>0</v>
      </c>
      <c r="H28" s="3">
        <f>F28/D28*100-100</f>
        <v>-100</v>
      </c>
    </row>
    <row r="29" spans="1:8" x14ac:dyDescent="0.2">
      <c r="A29" s="358"/>
      <c r="B29" s="358"/>
      <c r="C29" s="161" t="s">
        <v>514</v>
      </c>
      <c r="D29" s="68">
        <v>0</v>
      </c>
      <c r="E29" s="68">
        <v>0</v>
      </c>
      <c r="F29" s="68">
        <v>0</v>
      </c>
      <c r="G29" s="68">
        <v>0</v>
      </c>
      <c r="H29" s="3" t="s">
        <v>80</v>
      </c>
    </row>
    <row r="30" spans="1:8" x14ac:dyDescent="0.2">
      <c r="A30" s="358"/>
      <c r="B30" s="358"/>
      <c r="C30" s="161" t="s">
        <v>515</v>
      </c>
      <c r="D30" s="68">
        <v>0</v>
      </c>
      <c r="E30" s="68">
        <v>0</v>
      </c>
      <c r="F30" s="68">
        <v>0</v>
      </c>
      <c r="G30" s="68">
        <v>0</v>
      </c>
      <c r="H30" s="3" t="s">
        <v>80</v>
      </c>
    </row>
    <row r="31" spans="1:8" x14ac:dyDescent="0.2">
      <c r="A31" s="358"/>
      <c r="B31" s="358"/>
      <c r="C31" s="161" t="s">
        <v>516</v>
      </c>
      <c r="D31" s="68">
        <v>0</v>
      </c>
      <c r="E31" s="68">
        <v>0</v>
      </c>
      <c r="F31" s="68">
        <v>0</v>
      </c>
      <c r="G31" s="68">
        <v>0</v>
      </c>
      <c r="H31" s="3" t="s">
        <v>80</v>
      </c>
    </row>
    <row r="32" spans="1:8" x14ac:dyDescent="0.2">
      <c r="A32" s="358" t="s">
        <v>36</v>
      </c>
      <c r="B32" s="358" t="s">
        <v>40</v>
      </c>
      <c r="C32" s="140" t="s">
        <v>512</v>
      </c>
      <c r="D32" s="68">
        <f>D33+D37</f>
        <v>34543</v>
      </c>
      <c r="E32" s="68">
        <f>E33</f>
        <v>81.761862027038774</v>
      </c>
      <c r="F32" s="68">
        <f>F33+F34+F35+F36</f>
        <v>10960.6</v>
      </c>
      <c r="G32" s="68">
        <f>G33+G34+G35+G36</f>
        <v>100</v>
      </c>
      <c r="H32" s="3">
        <f>F32/D32*100-100</f>
        <v>-68.269692846596996</v>
      </c>
    </row>
    <row r="33" spans="1:8" ht="31.5" x14ac:dyDescent="0.2">
      <c r="A33" s="358"/>
      <c r="B33" s="358"/>
      <c r="C33" s="140" t="s">
        <v>513</v>
      </c>
      <c r="D33" s="68">
        <v>28243</v>
      </c>
      <c r="E33" s="68">
        <f>D33/D32*100</f>
        <v>81.761862027038774</v>
      </c>
      <c r="F33" s="68">
        <v>10960.6</v>
      </c>
      <c r="G33" s="68">
        <f>F33/F32*100</f>
        <v>100</v>
      </c>
      <c r="H33" s="3">
        <f>F33/D33*100-100</f>
        <v>-61.19179973798817</v>
      </c>
    </row>
    <row r="34" spans="1:8" x14ac:dyDescent="0.2">
      <c r="A34" s="358"/>
      <c r="B34" s="358"/>
      <c r="C34" s="140" t="s">
        <v>514</v>
      </c>
      <c r="D34" s="68">
        <v>0</v>
      </c>
      <c r="E34" s="68">
        <v>0</v>
      </c>
      <c r="F34" s="68">
        <v>0</v>
      </c>
      <c r="G34" s="68">
        <v>0</v>
      </c>
      <c r="H34" s="3" t="s">
        <v>80</v>
      </c>
    </row>
    <row r="35" spans="1:8" x14ac:dyDescent="0.2">
      <c r="A35" s="358"/>
      <c r="B35" s="358"/>
      <c r="C35" s="140" t="s">
        <v>515</v>
      </c>
      <c r="D35" s="68">
        <v>0</v>
      </c>
      <c r="E35" s="68">
        <v>0</v>
      </c>
      <c r="F35" s="68">
        <v>0</v>
      </c>
      <c r="G35" s="68">
        <v>0</v>
      </c>
      <c r="H35" s="3" t="s">
        <v>80</v>
      </c>
    </row>
    <row r="36" spans="1:8" x14ac:dyDescent="0.2">
      <c r="A36" s="358"/>
      <c r="B36" s="358"/>
      <c r="C36" s="140" t="s">
        <v>516</v>
      </c>
      <c r="D36" s="68">
        <v>0</v>
      </c>
      <c r="E36" s="68">
        <v>0</v>
      </c>
      <c r="F36" s="68">
        <v>0</v>
      </c>
      <c r="G36" s="68">
        <v>0</v>
      </c>
      <c r="H36" s="3" t="s">
        <v>80</v>
      </c>
    </row>
    <row r="37" spans="1:8" x14ac:dyDescent="0.2">
      <c r="A37" s="319" t="s">
        <v>42</v>
      </c>
      <c r="B37" s="359" t="s">
        <v>518</v>
      </c>
      <c r="C37" s="140" t="s">
        <v>512</v>
      </c>
      <c r="D37" s="68">
        <f>D38+D39+D40+D41</f>
        <v>6300</v>
      </c>
      <c r="E37" s="68">
        <f>E38+E39+E40+E41</f>
        <v>100</v>
      </c>
      <c r="F37" s="68">
        <f>F38+F39+F40+F41</f>
        <v>3301.2</v>
      </c>
      <c r="G37" s="68">
        <f>G38+G39+G40+G41</f>
        <v>99.968605355628256</v>
      </c>
      <c r="H37" s="3">
        <f>F37/D37*100-100</f>
        <v>-47.599999999999994</v>
      </c>
    </row>
    <row r="38" spans="1:8" ht="31.5" x14ac:dyDescent="0.2">
      <c r="A38" s="319"/>
      <c r="B38" s="360"/>
      <c r="C38" s="140" t="s">
        <v>513</v>
      </c>
      <c r="D38" s="68">
        <v>5948</v>
      </c>
      <c r="E38" s="68">
        <f>D38/D37*100</f>
        <v>94.412698412698418</v>
      </c>
      <c r="F38" s="68">
        <v>3125.2</v>
      </c>
      <c r="G38" s="68">
        <f>F38/F37*100</f>
        <v>94.668605355628259</v>
      </c>
      <c r="H38" s="3">
        <f>F38/D38*100-100</f>
        <v>-47.457969065232007</v>
      </c>
    </row>
    <row r="39" spans="1:8" x14ac:dyDescent="0.2">
      <c r="A39" s="319"/>
      <c r="B39" s="360"/>
      <c r="C39" s="140" t="s">
        <v>514</v>
      </c>
      <c r="D39" s="68">
        <v>0</v>
      </c>
      <c r="E39" s="68">
        <v>0</v>
      </c>
      <c r="F39" s="68">
        <v>0</v>
      </c>
      <c r="G39" s="68">
        <v>0</v>
      </c>
      <c r="H39" s="3" t="s">
        <v>80</v>
      </c>
    </row>
    <row r="40" spans="1:8" x14ac:dyDescent="0.2">
      <c r="A40" s="319"/>
      <c r="B40" s="360"/>
      <c r="C40" s="140" t="s">
        <v>515</v>
      </c>
      <c r="D40" s="68">
        <v>352</v>
      </c>
      <c r="E40" s="68">
        <f>D40/D37*100</f>
        <v>5.587301587301587</v>
      </c>
      <c r="F40" s="68">
        <v>176</v>
      </c>
      <c r="G40" s="68">
        <v>5.3</v>
      </c>
      <c r="H40" s="3">
        <f>F40/D40*100-100</f>
        <v>-50</v>
      </c>
    </row>
    <row r="41" spans="1:8" x14ac:dyDescent="0.2">
      <c r="A41" s="319"/>
      <c r="B41" s="361"/>
      <c r="C41" s="140" t="s">
        <v>516</v>
      </c>
      <c r="D41" s="68">
        <v>0</v>
      </c>
      <c r="E41" s="68">
        <f>D41/D37*100</f>
        <v>0</v>
      </c>
      <c r="F41" s="68">
        <v>0</v>
      </c>
      <c r="G41" s="68">
        <f>F41/F37*100</f>
        <v>0</v>
      </c>
      <c r="H41" s="3" t="s">
        <v>80</v>
      </c>
    </row>
    <row r="42" spans="1:8" x14ac:dyDescent="0.2">
      <c r="A42" s="319" t="s">
        <v>43</v>
      </c>
      <c r="B42" s="362" t="s">
        <v>814</v>
      </c>
      <c r="C42" s="97" t="s">
        <v>512</v>
      </c>
      <c r="D42" s="68">
        <f>D43</f>
        <v>50</v>
      </c>
      <c r="E42" s="68">
        <f>E43+E44+E45+E46</f>
        <v>100</v>
      </c>
      <c r="F42" s="68">
        <f>F43</f>
        <v>0</v>
      </c>
      <c r="G42" s="68">
        <v>0</v>
      </c>
      <c r="H42" s="3">
        <f>F42/D42*100-100</f>
        <v>-100</v>
      </c>
    </row>
    <row r="43" spans="1:8" ht="31.5" x14ac:dyDescent="0.2">
      <c r="A43" s="319"/>
      <c r="B43" s="362"/>
      <c r="C43" s="97" t="s">
        <v>513</v>
      </c>
      <c r="D43" s="68">
        <v>50</v>
      </c>
      <c r="E43" s="68">
        <f>D43/D42*100</f>
        <v>100</v>
      </c>
      <c r="F43" s="68">
        <v>0</v>
      </c>
      <c r="G43" s="68">
        <v>0</v>
      </c>
      <c r="H43" s="3">
        <f>F43/D43*100-100</f>
        <v>-100</v>
      </c>
    </row>
    <row r="44" spans="1:8" x14ac:dyDescent="0.2">
      <c r="A44" s="319"/>
      <c r="B44" s="362"/>
      <c r="C44" s="97" t="s">
        <v>514</v>
      </c>
      <c r="D44" s="68">
        <v>0</v>
      </c>
      <c r="E44" s="68">
        <v>0</v>
      </c>
      <c r="F44" s="68">
        <v>0</v>
      </c>
      <c r="G44" s="68">
        <v>0</v>
      </c>
      <c r="H44" s="144" t="s">
        <v>80</v>
      </c>
    </row>
    <row r="45" spans="1:8" x14ac:dyDescent="0.2">
      <c r="A45" s="319"/>
      <c r="B45" s="362"/>
      <c r="C45" s="97" t="s">
        <v>515</v>
      </c>
      <c r="D45" s="68">
        <v>0</v>
      </c>
      <c r="E45" s="68">
        <v>0</v>
      </c>
      <c r="F45" s="68">
        <v>0</v>
      </c>
      <c r="G45" s="68">
        <v>0</v>
      </c>
      <c r="H45" s="144" t="s">
        <v>80</v>
      </c>
    </row>
    <row r="46" spans="1:8" x14ac:dyDescent="0.2">
      <c r="A46" s="319"/>
      <c r="B46" s="362"/>
      <c r="C46" s="97" t="s">
        <v>516</v>
      </c>
      <c r="D46" s="68">
        <v>0</v>
      </c>
      <c r="E46" s="68">
        <v>0</v>
      </c>
      <c r="F46" s="68">
        <v>0</v>
      </c>
      <c r="G46" s="68">
        <v>0</v>
      </c>
      <c r="H46" s="144" t="s">
        <v>80</v>
      </c>
    </row>
    <row r="47" spans="1:8" x14ac:dyDescent="0.2">
      <c r="A47" s="367" t="s">
        <v>47</v>
      </c>
      <c r="B47" s="364" t="s">
        <v>1221</v>
      </c>
      <c r="C47" s="140" t="s">
        <v>512</v>
      </c>
      <c r="D47" s="68">
        <f>D50</f>
        <v>0</v>
      </c>
      <c r="E47" s="68">
        <f>E50</f>
        <v>0</v>
      </c>
      <c r="F47" s="68">
        <f>F48+F49+F50+F51</f>
        <v>478.9</v>
      </c>
      <c r="G47" s="68">
        <v>100</v>
      </c>
      <c r="H47" s="3" t="s">
        <v>80</v>
      </c>
    </row>
    <row r="48" spans="1:8" ht="31.5" x14ac:dyDescent="0.2">
      <c r="A48" s="367"/>
      <c r="B48" s="365"/>
      <c r="C48" s="140" t="s">
        <v>513</v>
      </c>
      <c r="D48" s="68">
        <v>0</v>
      </c>
      <c r="E48" s="68">
        <v>0</v>
      </c>
      <c r="F48" s="68">
        <v>478.9</v>
      </c>
      <c r="G48" s="68">
        <v>100</v>
      </c>
      <c r="H48" s="3" t="s">
        <v>80</v>
      </c>
    </row>
    <row r="49" spans="1:8" x14ac:dyDescent="0.2">
      <c r="A49" s="367"/>
      <c r="B49" s="365"/>
      <c r="C49" s="140" t="s">
        <v>514</v>
      </c>
      <c r="D49" s="68">
        <v>0</v>
      </c>
      <c r="E49" s="68">
        <v>0</v>
      </c>
      <c r="F49" s="68">
        <v>0</v>
      </c>
      <c r="G49" s="68">
        <v>0</v>
      </c>
      <c r="H49" s="3" t="s">
        <v>80</v>
      </c>
    </row>
    <row r="50" spans="1:8" x14ac:dyDescent="0.2">
      <c r="A50" s="367"/>
      <c r="B50" s="365"/>
      <c r="C50" s="140" t="s">
        <v>515</v>
      </c>
      <c r="D50" s="68">
        <v>0</v>
      </c>
      <c r="E50" s="68">
        <v>0</v>
      </c>
      <c r="F50" s="68">
        <v>0</v>
      </c>
      <c r="G50" s="68">
        <v>0</v>
      </c>
      <c r="H50" s="3" t="s">
        <v>80</v>
      </c>
    </row>
    <row r="51" spans="1:8" x14ac:dyDescent="0.2">
      <c r="A51" s="367"/>
      <c r="B51" s="366"/>
      <c r="C51" s="140" t="s">
        <v>516</v>
      </c>
      <c r="D51" s="68">
        <v>0</v>
      </c>
      <c r="E51" s="68">
        <v>0</v>
      </c>
      <c r="F51" s="68">
        <v>0</v>
      </c>
      <c r="G51" s="68">
        <v>0</v>
      </c>
      <c r="H51" s="3" t="s">
        <v>80</v>
      </c>
    </row>
    <row r="52" spans="1:8" x14ac:dyDescent="0.2">
      <c r="A52" s="269" t="s">
        <v>50</v>
      </c>
      <c r="B52" s="269" t="s">
        <v>1222</v>
      </c>
      <c r="C52" s="240" t="s">
        <v>512</v>
      </c>
      <c r="D52" s="165">
        <f>SUM(D53:D56)</f>
        <v>198</v>
      </c>
      <c r="E52" s="165">
        <f t="shared" ref="E52:G52" si="6">SUM(E53:E56)</f>
        <v>100</v>
      </c>
      <c r="F52" s="165">
        <f>SUM(F53:F56)</f>
        <v>29.8</v>
      </c>
      <c r="G52" s="165">
        <f t="shared" si="6"/>
        <v>100</v>
      </c>
      <c r="H52" s="228">
        <f t="shared" si="0"/>
        <v>-84.949494949494948</v>
      </c>
    </row>
    <row r="53" spans="1:8" ht="31.5" x14ac:dyDescent="0.2">
      <c r="A53" s="269"/>
      <c r="B53" s="269"/>
      <c r="C53" s="240" t="s">
        <v>513</v>
      </c>
      <c r="D53" s="165">
        <f>D58+D63</f>
        <v>198</v>
      </c>
      <c r="E53" s="165">
        <f>D53/D$52*100</f>
        <v>100</v>
      </c>
      <c r="F53" s="165">
        <f>F58+F63</f>
        <v>29.8</v>
      </c>
      <c r="G53" s="165">
        <f>F53/F$52*100</f>
        <v>100</v>
      </c>
      <c r="H53" s="228">
        <f t="shared" si="0"/>
        <v>-84.949494949494948</v>
      </c>
    </row>
    <row r="54" spans="1:8" x14ac:dyDescent="0.2">
      <c r="A54" s="269"/>
      <c r="B54" s="269"/>
      <c r="C54" s="240" t="s">
        <v>514</v>
      </c>
      <c r="D54" s="165">
        <f>D59+D64</f>
        <v>0</v>
      </c>
      <c r="E54" s="165">
        <f>D54/D$52*100</f>
        <v>0</v>
      </c>
      <c r="F54" s="165">
        <f>F59+F64</f>
        <v>0</v>
      </c>
      <c r="G54" s="165">
        <f>F54/F$52*100</f>
        <v>0</v>
      </c>
      <c r="H54" s="228" t="s">
        <v>80</v>
      </c>
    </row>
    <row r="55" spans="1:8" x14ac:dyDescent="0.2">
      <c r="A55" s="269"/>
      <c r="B55" s="269"/>
      <c r="C55" s="240" t="s">
        <v>515</v>
      </c>
      <c r="D55" s="165">
        <f>D60+D65</f>
        <v>0</v>
      </c>
      <c r="E55" s="165">
        <f>D55/D$52*100</f>
        <v>0</v>
      </c>
      <c r="F55" s="165">
        <f>F60+F65</f>
        <v>0</v>
      </c>
      <c r="G55" s="165">
        <f>F55/F$52*100</f>
        <v>0</v>
      </c>
      <c r="H55" s="228" t="s">
        <v>80</v>
      </c>
    </row>
    <row r="56" spans="1:8" x14ac:dyDescent="0.2">
      <c r="A56" s="269"/>
      <c r="B56" s="269"/>
      <c r="C56" s="240" t="s">
        <v>516</v>
      </c>
      <c r="D56" s="165">
        <f>D61+D66</f>
        <v>0</v>
      </c>
      <c r="E56" s="165">
        <f>D56/D$52*100</f>
        <v>0</v>
      </c>
      <c r="F56" s="165">
        <f>F61+F66</f>
        <v>0</v>
      </c>
      <c r="G56" s="165">
        <f>F56/F$52*100</f>
        <v>0</v>
      </c>
      <c r="H56" s="228" t="s">
        <v>80</v>
      </c>
    </row>
    <row r="57" spans="1:8" x14ac:dyDescent="0.2">
      <c r="A57" s="363" t="s">
        <v>52</v>
      </c>
      <c r="B57" s="319" t="s">
        <v>53</v>
      </c>
      <c r="C57" s="97" t="s">
        <v>512</v>
      </c>
      <c r="D57" s="138">
        <f>D58</f>
        <v>141</v>
      </c>
      <c r="E57" s="138">
        <f>E58+E59+E60+E61</f>
        <v>100</v>
      </c>
      <c r="F57" s="138">
        <f>F58</f>
        <v>26.8</v>
      </c>
      <c r="G57" s="138">
        <f>G58+G59+G60+G61</f>
        <v>100</v>
      </c>
      <c r="H57" s="101">
        <f>F57/D57*100-100</f>
        <v>-80.99290780141844</v>
      </c>
    </row>
    <row r="58" spans="1:8" ht="31.5" x14ac:dyDescent="0.2">
      <c r="A58" s="319"/>
      <c r="B58" s="319"/>
      <c r="C58" s="97" t="s">
        <v>513</v>
      </c>
      <c r="D58" s="138">
        <v>141</v>
      </c>
      <c r="E58" s="138">
        <f>D58/D57*100</f>
        <v>100</v>
      </c>
      <c r="F58" s="138">
        <v>26.8</v>
      </c>
      <c r="G58" s="138">
        <f>F58/F57*100</f>
        <v>100</v>
      </c>
      <c r="H58" s="101">
        <f>F58/D58*100-100</f>
        <v>-80.99290780141844</v>
      </c>
    </row>
    <row r="59" spans="1:8" x14ac:dyDescent="0.2">
      <c r="A59" s="319"/>
      <c r="B59" s="319"/>
      <c r="C59" s="97" t="s">
        <v>514</v>
      </c>
      <c r="D59" s="138">
        <v>0</v>
      </c>
      <c r="E59" s="138">
        <v>0</v>
      </c>
      <c r="F59" s="138">
        <v>0</v>
      </c>
      <c r="G59" s="138">
        <v>0</v>
      </c>
      <c r="H59" s="101" t="s">
        <v>80</v>
      </c>
    </row>
    <row r="60" spans="1:8" x14ac:dyDescent="0.2">
      <c r="A60" s="319"/>
      <c r="B60" s="319"/>
      <c r="C60" s="97" t="s">
        <v>515</v>
      </c>
      <c r="D60" s="138">
        <v>0</v>
      </c>
      <c r="E60" s="138">
        <v>0</v>
      </c>
      <c r="F60" s="138">
        <v>0</v>
      </c>
      <c r="G60" s="138">
        <v>0</v>
      </c>
      <c r="H60" s="101" t="s">
        <v>80</v>
      </c>
    </row>
    <row r="61" spans="1:8" x14ac:dyDescent="0.2">
      <c r="A61" s="319"/>
      <c r="B61" s="319"/>
      <c r="C61" s="97" t="s">
        <v>516</v>
      </c>
      <c r="D61" s="138">
        <v>0</v>
      </c>
      <c r="E61" s="138">
        <v>0</v>
      </c>
      <c r="F61" s="138">
        <v>0</v>
      </c>
      <c r="G61" s="138">
        <v>0</v>
      </c>
      <c r="H61" s="101" t="s">
        <v>80</v>
      </c>
    </row>
    <row r="62" spans="1:8" x14ac:dyDescent="0.2">
      <c r="A62" s="319" t="s">
        <v>519</v>
      </c>
      <c r="B62" s="319" t="s">
        <v>520</v>
      </c>
      <c r="C62" s="97" t="s">
        <v>512</v>
      </c>
      <c r="D62" s="138">
        <f>D63</f>
        <v>57</v>
      </c>
      <c r="E62" s="138">
        <f>E63+E64+E65+E66</f>
        <v>100</v>
      </c>
      <c r="F62" s="138">
        <f>F63</f>
        <v>3</v>
      </c>
      <c r="G62" s="138">
        <f>G63+G64+G65+G66</f>
        <v>100</v>
      </c>
      <c r="H62" s="101">
        <f>F62/D62*100-100</f>
        <v>-94.736842105263165</v>
      </c>
    </row>
    <row r="63" spans="1:8" ht="31.5" x14ac:dyDescent="0.2">
      <c r="A63" s="319"/>
      <c r="B63" s="319"/>
      <c r="C63" s="97" t="s">
        <v>513</v>
      </c>
      <c r="D63" s="138">
        <v>57</v>
      </c>
      <c r="E63" s="138">
        <f>D63/D62*100</f>
        <v>100</v>
      </c>
      <c r="F63" s="138">
        <v>3</v>
      </c>
      <c r="G63" s="138">
        <f>F63/F62*100</f>
        <v>100</v>
      </c>
      <c r="H63" s="101">
        <f>F63/D63*100-100</f>
        <v>-94.736842105263165</v>
      </c>
    </row>
    <row r="64" spans="1:8" x14ac:dyDescent="0.2">
      <c r="A64" s="319"/>
      <c r="B64" s="319"/>
      <c r="C64" s="97" t="s">
        <v>514</v>
      </c>
      <c r="D64" s="138">
        <v>0</v>
      </c>
      <c r="E64" s="138">
        <v>0</v>
      </c>
      <c r="F64" s="138">
        <v>0</v>
      </c>
      <c r="G64" s="138">
        <v>0</v>
      </c>
      <c r="H64" s="101" t="s">
        <v>80</v>
      </c>
    </row>
    <row r="65" spans="1:8" x14ac:dyDescent="0.2">
      <c r="A65" s="319"/>
      <c r="B65" s="319"/>
      <c r="C65" s="97" t="s">
        <v>515</v>
      </c>
      <c r="D65" s="138">
        <v>0</v>
      </c>
      <c r="E65" s="138">
        <v>0</v>
      </c>
      <c r="F65" s="138">
        <v>0</v>
      </c>
      <c r="G65" s="138">
        <v>0</v>
      </c>
      <c r="H65" s="101" t="s">
        <v>80</v>
      </c>
    </row>
    <row r="66" spans="1:8" x14ac:dyDescent="0.2">
      <c r="A66" s="319"/>
      <c r="B66" s="319"/>
      <c r="C66" s="97" t="s">
        <v>516</v>
      </c>
      <c r="D66" s="138">
        <v>0</v>
      </c>
      <c r="E66" s="138">
        <v>0</v>
      </c>
      <c r="F66" s="138">
        <v>0</v>
      </c>
      <c r="G66" s="138">
        <v>0</v>
      </c>
      <c r="H66" s="101" t="s">
        <v>80</v>
      </c>
    </row>
    <row r="67" spans="1:8" x14ac:dyDescent="0.2">
      <c r="A67" s="269" t="s">
        <v>57</v>
      </c>
      <c r="B67" s="269" t="s">
        <v>1224</v>
      </c>
      <c r="C67" s="240" t="s">
        <v>512</v>
      </c>
      <c r="D67" s="165">
        <f>SUM(D68:D71)</f>
        <v>5606</v>
      </c>
      <c r="E67" s="165">
        <f t="shared" ref="E67:G67" si="7">SUM(E68:E71)</f>
        <v>100</v>
      </c>
      <c r="F67" s="165">
        <f t="shared" si="7"/>
        <v>1821.2</v>
      </c>
      <c r="G67" s="165">
        <f t="shared" si="7"/>
        <v>100</v>
      </c>
      <c r="H67" s="228">
        <f t="shared" si="0"/>
        <v>-67.513378523011056</v>
      </c>
    </row>
    <row r="68" spans="1:8" ht="31.5" x14ac:dyDescent="0.2">
      <c r="A68" s="269"/>
      <c r="B68" s="269"/>
      <c r="C68" s="240" t="s">
        <v>513</v>
      </c>
      <c r="D68" s="165">
        <f>D73+D78+D83</f>
        <v>1883</v>
      </c>
      <c r="E68" s="165">
        <f>D68/D$67*100</f>
        <v>33.589011773100253</v>
      </c>
      <c r="F68" s="165">
        <f>F73+F78+F83</f>
        <v>208</v>
      </c>
      <c r="G68" s="165">
        <f>F68/F$67*100</f>
        <v>11.421041071820778</v>
      </c>
      <c r="H68" s="228">
        <f t="shared" si="0"/>
        <v>-88.953797132235792</v>
      </c>
    </row>
    <row r="69" spans="1:8" x14ac:dyDescent="0.2">
      <c r="A69" s="269"/>
      <c r="B69" s="269"/>
      <c r="C69" s="240" t="s">
        <v>514</v>
      </c>
      <c r="D69" s="165">
        <f t="shared" ref="D69:F71" si="8">D74+D79+D84</f>
        <v>0</v>
      </c>
      <c r="E69" s="165">
        <f t="shared" ref="E69:G71" si="9">D69/D$67*100</f>
        <v>0</v>
      </c>
      <c r="F69" s="165">
        <f t="shared" si="8"/>
        <v>0</v>
      </c>
      <c r="G69" s="165">
        <f t="shared" si="9"/>
        <v>0</v>
      </c>
      <c r="H69" s="228" t="s">
        <v>80</v>
      </c>
    </row>
    <row r="70" spans="1:8" x14ac:dyDescent="0.2">
      <c r="A70" s="269"/>
      <c r="B70" s="269"/>
      <c r="C70" s="240" t="s">
        <v>515</v>
      </c>
      <c r="D70" s="165">
        <f t="shared" si="8"/>
        <v>1887</v>
      </c>
      <c r="E70" s="165">
        <f t="shared" si="9"/>
        <v>33.660363895825903</v>
      </c>
      <c r="F70" s="165">
        <f t="shared" si="8"/>
        <v>943.5</v>
      </c>
      <c r="G70" s="165">
        <f t="shared" si="9"/>
        <v>51.806501207994728</v>
      </c>
      <c r="H70" s="228">
        <f t="shared" si="0"/>
        <v>-50</v>
      </c>
    </row>
    <row r="71" spans="1:8" x14ac:dyDescent="0.2">
      <c r="A71" s="269"/>
      <c r="B71" s="269"/>
      <c r="C71" s="240" t="s">
        <v>516</v>
      </c>
      <c r="D71" s="165">
        <f t="shared" si="8"/>
        <v>1836</v>
      </c>
      <c r="E71" s="165">
        <f t="shared" si="9"/>
        <v>32.750624331073851</v>
      </c>
      <c r="F71" s="165">
        <f t="shared" si="8"/>
        <v>669.7</v>
      </c>
      <c r="G71" s="165">
        <f t="shared" si="9"/>
        <v>36.772457720184491</v>
      </c>
      <c r="H71" s="228">
        <f t="shared" si="0"/>
        <v>-63.523965141612202</v>
      </c>
    </row>
    <row r="72" spans="1:8" x14ac:dyDescent="0.2">
      <c r="A72" s="319" t="s">
        <v>59</v>
      </c>
      <c r="B72" s="319" t="s">
        <v>521</v>
      </c>
      <c r="C72" s="97" t="s">
        <v>512</v>
      </c>
      <c r="D72" s="222">
        <f>D73+D76</f>
        <v>3694</v>
      </c>
      <c r="E72" s="222">
        <f>E73+E74+E75+E76</f>
        <v>100</v>
      </c>
      <c r="F72" s="222">
        <f>F73+F74+F75+F76</f>
        <v>864.1</v>
      </c>
      <c r="G72" s="222">
        <f>G73+G74+G75+G76</f>
        <v>100</v>
      </c>
      <c r="H72" s="145">
        <f>F72/D72*100-100</f>
        <v>-76.608012994044401</v>
      </c>
    </row>
    <row r="73" spans="1:8" ht="31.5" x14ac:dyDescent="0.2">
      <c r="A73" s="319"/>
      <c r="B73" s="319"/>
      <c r="C73" s="97" t="s">
        <v>513</v>
      </c>
      <c r="D73" s="222">
        <v>1858</v>
      </c>
      <c r="E73" s="222">
        <f>D73/D72*100</f>
        <v>50.297780184082299</v>
      </c>
      <c r="F73" s="222">
        <v>194.4</v>
      </c>
      <c r="G73" s="222">
        <f>F73/F72*100</f>
        <v>22.497396134706634</v>
      </c>
      <c r="H73" s="145">
        <f>F73/D73*100-100</f>
        <v>-89.537136706135627</v>
      </c>
    </row>
    <row r="74" spans="1:8" x14ac:dyDescent="0.2">
      <c r="A74" s="319"/>
      <c r="B74" s="319"/>
      <c r="C74" s="97" t="s">
        <v>514</v>
      </c>
      <c r="D74" s="222">
        <v>0</v>
      </c>
      <c r="E74" s="222">
        <v>0</v>
      </c>
      <c r="F74" s="222">
        <v>0</v>
      </c>
      <c r="G74" s="222">
        <v>0</v>
      </c>
      <c r="H74" s="145" t="s">
        <v>80</v>
      </c>
    </row>
    <row r="75" spans="1:8" x14ac:dyDescent="0.2">
      <c r="A75" s="319"/>
      <c r="B75" s="319"/>
      <c r="C75" s="97" t="s">
        <v>515</v>
      </c>
      <c r="D75" s="222">
        <v>0</v>
      </c>
      <c r="E75" s="222">
        <v>0</v>
      </c>
      <c r="F75" s="222">
        <v>0</v>
      </c>
      <c r="G75" s="222">
        <v>0</v>
      </c>
      <c r="H75" s="145" t="s">
        <v>80</v>
      </c>
    </row>
    <row r="76" spans="1:8" x14ac:dyDescent="0.2">
      <c r="A76" s="319"/>
      <c r="B76" s="319"/>
      <c r="C76" s="97" t="s">
        <v>516</v>
      </c>
      <c r="D76" s="222">
        <v>1836</v>
      </c>
      <c r="E76" s="222">
        <f>D76/D72*100</f>
        <v>49.702219815917701</v>
      </c>
      <c r="F76" s="222">
        <v>669.7</v>
      </c>
      <c r="G76" s="222">
        <f>F76/F72*100</f>
        <v>77.502603865293366</v>
      </c>
      <c r="H76" s="145">
        <f>F76/D76*100-100</f>
        <v>-63.523965141612202</v>
      </c>
    </row>
    <row r="77" spans="1:8" x14ac:dyDescent="0.2">
      <c r="A77" s="319" t="s">
        <v>63</v>
      </c>
      <c r="B77" s="319" t="s">
        <v>522</v>
      </c>
      <c r="C77" s="97" t="s">
        <v>512</v>
      </c>
      <c r="D77" s="222">
        <f>D78+D81</f>
        <v>25</v>
      </c>
      <c r="E77" s="222">
        <f>E78+E79+E80+E81</f>
        <v>100</v>
      </c>
      <c r="F77" s="222">
        <f>F78+F79+F80+F81</f>
        <v>13.6</v>
      </c>
      <c r="G77" s="222">
        <f>G78+G79+G80+G81</f>
        <v>100</v>
      </c>
      <c r="H77" s="145">
        <f>F77/D77*100-100</f>
        <v>-45.599999999999994</v>
      </c>
    </row>
    <row r="78" spans="1:8" ht="31.5" x14ac:dyDescent="0.2">
      <c r="A78" s="319"/>
      <c r="B78" s="319"/>
      <c r="C78" s="97" t="s">
        <v>513</v>
      </c>
      <c r="D78" s="222">
        <v>25</v>
      </c>
      <c r="E78" s="222">
        <f>D78/D77*100</f>
        <v>100</v>
      </c>
      <c r="F78" s="222">
        <v>13.6</v>
      </c>
      <c r="G78" s="222">
        <f>F78/F77*100</f>
        <v>100</v>
      </c>
      <c r="H78" s="145">
        <f>F78/D78*100-100</f>
        <v>-45.599999999999994</v>
      </c>
    </row>
    <row r="79" spans="1:8" x14ac:dyDescent="0.2">
      <c r="A79" s="319"/>
      <c r="B79" s="319"/>
      <c r="C79" s="97" t="s">
        <v>514</v>
      </c>
      <c r="D79" s="222">
        <v>0</v>
      </c>
      <c r="E79" s="222">
        <v>0</v>
      </c>
      <c r="F79" s="222">
        <v>0</v>
      </c>
      <c r="G79" s="222">
        <v>0</v>
      </c>
      <c r="H79" s="145" t="s">
        <v>80</v>
      </c>
    </row>
    <row r="80" spans="1:8" x14ac:dyDescent="0.2">
      <c r="A80" s="319"/>
      <c r="B80" s="319"/>
      <c r="C80" s="97" t="s">
        <v>515</v>
      </c>
      <c r="D80" s="222">
        <v>0</v>
      </c>
      <c r="E80" s="222">
        <v>0</v>
      </c>
      <c r="F80" s="222">
        <v>0</v>
      </c>
      <c r="G80" s="222">
        <v>0</v>
      </c>
      <c r="H80" s="145" t="s">
        <v>80</v>
      </c>
    </row>
    <row r="81" spans="1:8" x14ac:dyDescent="0.2">
      <c r="A81" s="319"/>
      <c r="B81" s="319"/>
      <c r="C81" s="97" t="s">
        <v>516</v>
      </c>
      <c r="D81" s="222">
        <v>0</v>
      </c>
      <c r="E81" s="222">
        <v>0</v>
      </c>
      <c r="F81" s="222">
        <v>0</v>
      </c>
      <c r="G81" s="222">
        <v>0</v>
      </c>
      <c r="H81" s="145" t="s">
        <v>80</v>
      </c>
    </row>
    <row r="82" spans="1:8" x14ac:dyDescent="0.2">
      <c r="A82" s="319" t="s">
        <v>66</v>
      </c>
      <c r="B82" s="319" t="s">
        <v>523</v>
      </c>
      <c r="C82" s="97" t="s">
        <v>512</v>
      </c>
      <c r="D82" s="222">
        <f>D85</f>
        <v>1887</v>
      </c>
      <c r="E82" s="222">
        <f>E83+E84+E85+E86</f>
        <v>100</v>
      </c>
      <c r="F82" s="222">
        <f>F85</f>
        <v>943.5</v>
      </c>
      <c r="G82" s="222">
        <f>G83+G84+G85+G86</f>
        <v>100</v>
      </c>
      <c r="H82" s="145">
        <f>F82/D82*100-100</f>
        <v>-50</v>
      </c>
    </row>
    <row r="83" spans="1:8" ht="31.5" x14ac:dyDescent="0.2">
      <c r="A83" s="319"/>
      <c r="B83" s="319"/>
      <c r="C83" s="97" t="s">
        <v>513</v>
      </c>
      <c r="D83" s="222">
        <v>0</v>
      </c>
      <c r="E83" s="222">
        <v>0</v>
      </c>
      <c r="F83" s="222">
        <v>0</v>
      </c>
      <c r="G83" s="222">
        <v>0</v>
      </c>
      <c r="H83" s="145" t="s">
        <v>80</v>
      </c>
    </row>
    <row r="84" spans="1:8" x14ac:dyDescent="0.2">
      <c r="A84" s="319"/>
      <c r="B84" s="319"/>
      <c r="C84" s="97" t="s">
        <v>514</v>
      </c>
      <c r="D84" s="222">
        <v>0</v>
      </c>
      <c r="E84" s="222">
        <v>0</v>
      </c>
      <c r="F84" s="222">
        <v>0</v>
      </c>
      <c r="G84" s="222">
        <v>0</v>
      </c>
      <c r="H84" s="145" t="s">
        <v>80</v>
      </c>
    </row>
    <row r="85" spans="1:8" x14ac:dyDescent="0.2">
      <c r="A85" s="319"/>
      <c r="B85" s="319"/>
      <c r="C85" s="97" t="s">
        <v>515</v>
      </c>
      <c r="D85" s="222">
        <v>1887</v>
      </c>
      <c r="E85" s="222">
        <f>D85/D82*100</f>
        <v>100</v>
      </c>
      <c r="F85" s="222">
        <v>943.5</v>
      </c>
      <c r="G85" s="222">
        <f>F85/F82*100</f>
        <v>100</v>
      </c>
      <c r="H85" s="145">
        <f>F85/D85*100-100</f>
        <v>-50</v>
      </c>
    </row>
    <row r="86" spans="1:8" x14ac:dyDescent="0.2">
      <c r="A86" s="319"/>
      <c r="B86" s="319"/>
      <c r="C86" s="97" t="s">
        <v>516</v>
      </c>
      <c r="D86" s="222">
        <v>0</v>
      </c>
      <c r="E86" s="222">
        <v>0</v>
      </c>
      <c r="F86" s="222">
        <v>0</v>
      </c>
      <c r="G86" s="222">
        <v>0</v>
      </c>
      <c r="H86" s="145" t="s">
        <v>80</v>
      </c>
    </row>
    <row r="87" spans="1:8" x14ac:dyDescent="0.2">
      <c r="A87" s="269" t="s">
        <v>524</v>
      </c>
      <c r="B87" s="269" t="s">
        <v>1225</v>
      </c>
      <c r="C87" s="240" t="s">
        <v>512</v>
      </c>
      <c r="D87" s="165">
        <f>SUM(D88:D91)</f>
        <v>12886</v>
      </c>
      <c r="E87" s="165">
        <f t="shared" ref="E87:G87" si="10">SUM(E88:E91)</f>
        <v>100</v>
      </c>
      <c r="F87" s="165">
        <f t="shared" si="10"/>
        <v>5068.5</v>
      </c>
      <c r="G87" s="165">
        <f t="shared" si="10"/>
        <v>100</v>
      </c>
      <c r="H87" s="228">
        <f t="shared" ref="H87:H140" si="11">F87/D87*100-100</f>
        <v>-60.666614930932795</v>
      </c>
    </row>
    <row r="88" spans="1:8" ht="31.5" x14ac:dyDescent="0.2">
      <c r="A88" s="269"/>
      <c r="B88" s="269"/>
      <c r="C88" s="240" t="s">
        <v>513</v>
      </c>
      <c r="D88" s="165">
        <f>D93+D98+D103</f>
        <v>12871</v>
      </c>
      <c r="E88" s="165">
        <f>D88/D$87*100</f>
        <v>99.883594598789387</v>
      </c>
      <c r="F88" s="165">
        <f>F93+F98+F103</f>
        <v>5061.5</v>
      </c>
      <c r="G88" s="165">
        <f>F88/F$87*100</f>
        <v>99.861892078524221</v>
      </c>
      <c r="H88" s="228">
        <f t="shared" si="11"/>
        <v>-60.6751612151348</v>
      </c>
    </row>
    <row r="89" spans="1:8" x14ac:dyDescent="0.2">
      <c r="A89" s="269"/>
      <c r="B89" s="269"/>
      <c r="C89" s="240" t="s">
        <v>514</v>
      </c>
      <c r="D89" s="165">
        <f t="shared" ref="D89:F91" si="12">D94+D99+D104</f>
        <v>0</v>
      </c>
      <c r="E89" s="165">
        <f t="shared" ref="E89:G91" si="13">D89/D$87*100</f>
        <v>0</v>
      </c>
      <c r="F89" s="165">
        <f t="shared" si="12"/>
        <v>0</v>
      </c>
      <c r="G89" s="165">
        <f t="shared" si="13"/>
        <v>0</v>
      </c>
      <c r="H89" s="228" t="s">
        <v>80</v>
      </c>
    </row>
    <row r="90" spans="1:8" x14ac:dyDescent="0.2">
      <c r="A90" s="269"/>
      <c r="B90" s="269"/>
      <c r="C90" s="240" t="s">
        <v>515</v>
      </c>
      <c r="D90" s="165">
        <f t="shared" si="12"/>
        <v>15</v>
      </c>
      <c r="E90" s="165">
        <f t="shared" si="13"/>
        <v>0.11640540121061617</v>
      </c>
      <c r="F90" s="165">
        <f t="shared" si="12"/>
        <v>7</v>
      </c>
      <c r="G90" s="165">
        <f t="shared" si="13"/>
        <v>0.1381079214757818</v>
      </c>
      <c r="H90" s="228">
        <f t="shared" si="11"/>
        <v>-53.333333333333336</v>
      </c>
    </row>
    <row r="91" spans="1:8" x14ac:dyDescent="0.2">
      <c r="A91" s="269"/>
      <c r="B91" s="269"/>
      <c r="C91" s="240" t="s">
        <v>516</v>
      </c>
      <c r="D91" s="165">
        <f t="shared" si="12"/>
        <v>0</v>
      </c>
      <c r="E91" s="165">
        <f t="shared" si="13"/>
        <v>0</v>
      </c>
      <c r="F91" s="165">
        <f t="shared" si="12"/>
        <v>0</v>
      </c>
      <c r="G91" s="165">
        <f t="shared" si="13"/>
        <v>0</v>
      </c>
      <c r="H91" s="228" t="s">
        <v>80</v>
      </c>
    </row>
    <row r="92" spans="1:8" x14ac:dyDescent="0.2">
      <c r="A92" s="319" t="s">
        <v>71</v>
      </c>
      <c r="B92" s="319" t="s">
        <v>72</v>
      </c>
      <c r="C92" s="97" t="s">
        <v>512</v>
      </c>
      <c r="D92" s="222">
        <f>D93+D94+D95+D96</f>
        <v>9746</v>
      </c>
      <c r="E92" s="222">
        <f>E93+E94+E95+E96</f>
        <v>99.999999999999986</v>
      </c>
      <c r="F92" s="222">
        <f>F93+F94+F95+F96</f>
        <v>4367.1000000000004</v>
      </c>
      <c r="G92" s="222">
        <f>G93+G94+G95+G96</f>
        <v>100</v>
      </c>
      <c r="H92" s="145">
        <f>F92/D92*100-100</f>
        <v>-55.190847527190641</v>
      </c>
    </row>
    <row r="93" spans="1:8" ht="31.5" x14ac:dyDescent="0.2">
      <c r="A93" s="319"/>
      <c r="B93" s="319"/>
      <c r="C93" s="97" t="s">
        <v>513</v>
      </c>
      <c r="D93" s="222">
        <v>9731</v>
      </c>
      <c r="E93" s="222">
        <f>D93/D92*100</f>
        <v>99.846090703878502</v>
      </c>
      <c r="F93" s="222">
        <v>4360.1000000000004</v>
      </c>
      <c r="G93" s="222">
        <f>F93/F92*100</f>
        <v>99.839710563073893</v>
      </c>
      <c r="H93" s="145">
        <f>F93/D93*100-100</f>
        <v>-55.193710821087244</v>
      </c>
    </row>
    <row r="94" spans="1:8" ht="20.25" customHeight="1" x14ac:dyDescent="0.2">
      <c r="A94" s="319"/>
      <c r="B94" s="319"/>
      <c r="C94" s="97" t="s">
        <v>514</v>
      </c>
      <c r="D94" s="222">
        <v>0</v>
      </c>
      <c r="E94" s="222">
        <v>0</v>
      </c>
      <c r="F94" s="222">
        <v>0</v>
      </c>
      <c r="G94" s="222">
        <v>0</v>
      </c>
      <c r="H94" s="145" t="s">
        <v>80</v>
      </c>
    </row>
    <row r="95" spans="1:8" ht="23.25" customHeight="1" x14ac:dyDescent="0.2">
      <c r="A95" s="319"/>
      <c r="B95" s="319"/>
      <c r="C95" s="97" t="s">
        <v>515</v>
      </c>
      <c r="D95" s="222">
        <v>15</v>
      </c>
      <c r="E95" s="222">
        <f>D95/D92*100</f>
        <v>0.15390929612148574</v>
      </c>
      <c r="F95" s="222">
        <v>7</v>
      </c>
      <c r="G95" s="222">
        <f>F95/F92*100</f>
        <v>0.16028943692610656</v>
      </c>
      <c r="H95" s="145">
        <v>-53.3</v>
      </c>
    </row>
    <row r="96" spans="1:8" ht="24" customHeight="1" x14ac:dyDescent="0.2">
      <c r="A96" s="319"/>
      <c r="B96" s="319"/>
      <c r="C96" s="97" t="s">
        <v>516</v>
      </c>
      <c r="D96" s="222">
        <v>0</v>
      </c>
      <c r="E96" s="222">
        <v>0</v>
      </c>
      <c r="F96" s="222">
        <v>0</v>
      </c>
      <c r="G96" s="222">
        <v>0</v>
      </c>
      <c r="H96" s="145" t="s">
        <v>80</v>
      </c>
    </row>
    <row r="97" spans="1:8" x14ac:dyDescent="0.2">
      <c r="A97" s="319" t="s">
        <v>74</v>
      </c>
      <c r="B97" s="319" t="s">
        <v>75</v>
      </c>
      <c r="C97" s="97" t="s">
        <v>512</v>
      </c>
      <c r="D97" s="222">
        <f>D98</f>
        <v>2840</v>
      </c>
      <c r="E97" s="222">
        <f>E98+E99+E100+E101</f>
        <v>100</v>
      </c>
      <c r="F97" s="222">
        <f>F98</f>
        <v>701.4</v>
      </c>
      <c r="G97" s="222">
        <f>G98+G99+G100+G101</f>
        <v>100</v>
      </c>
      <c r="H97" s="145">
        <f>F97/D97*100-100</f>
        <v>-75.302816901408448</v>
      </c>
    </row>
    <row r="98" spans="1:8" ht="31.5" x14ac:dyDescent="0.2">
      <c r="A98" s="319"/>
      <c r="B98" s="319"/>
      <c r="C98" s="97" t="s">
        <v>513</v>
      </c>
      <c r="D98" s="222">
        <v>2840</v>
      </c>
      <c r="E98" s="222">
        <f>D98/D97*100</f>
        <v>100</v>
      </c>
      <c r="F98" s="222">
        <v>701.4</v>
      </c>
      <c r="G98" s="222">
        <f>F98/F97*100</f>
        <v>100</v>
      </c>
      <c r="H98" s="145">
        <f>F98/D98*100-100</f>
        <v>-75.302816901408448</v>
      </c>
    </row>
    <row r="99" spans="1:8" x14ac:dyDescent="0.2">
      <c r="A99" s="319"/>
      <c r="B99" s="319"/>
      <c r="C99" s="97" t="s">
        <v>514</v>
      </c>
      <c r="D99" s="222">
        <v>0</v>
      </c>
      <c r="E99" s="222">
        <v>0</v>
      </c>
      <c r="F99" s="222">
        <v>0</v>
      </c>
      <c r="G99" s="222">
        <v>0</v>
      </c>
      <c r="H99" s="145" t="s">
        <v>80</v>
      </c>
    </row>
    <row r="100" spans="1:8" x14ac:dyDescent="0.2">
      <c r="A100" s="319"/>
      <c r="B100" s="319"/>
      <c r="C100" s="97" t="s">
        <v>515</v>
      </c>
      <c r="D100" s="222">
        <v>0</v>
      </c>
      <c r="E100" s="222">
        <v>0</v>
      </c>
      <c r="F100" s="222">
        <v>0</v>
      </c>
      <c r="G100" s="222">
        <v>0</v>
      </c>
      <c r="H100" s="145" t="s">
        <v>80</v>
      </c>
    </row>
    <row r="101" spans="1:8" x14ac:dyDescent="0.2">
      <c r="A101" s="319"/>
      <c r="B101" s="319"/>
      <c r="C101" s="97" t="s">
        <v>516</v>
      </c>
      <c r="D101" s="222">
        <v>0</v>
      </c>
      <c r="E101" s="222">
        <v>0</v>
      </c>
      <c r="F101" s="222">
        <v>0</v>
      </c>
      <c r="G101" s="222">
        <v>0</v>
      </c>
      <c r="H101" s="145" t="s">
        <v>80</v>
      </c>
    </row>
    <row r="102" spans="1:8" x14ac:dyDescent="0.2">
      <c r="A102" s="319" t="s">
        <v>670</v>
      </c>
      <c r="B102" s="323" t="s">
        <v>813</v>
      </c>
      <c r="C102" s="97" t="s">
        <v>512</v>
      </c>
      <c r="D102" s="223">
        <f>D103+D104+D105+D106</f>
        <v>300</v>
      </c>
      <c r="E102" s="223">
        <f>E103+E104+E105+E106</f>
        <v>100</v>
      </c>
      <c r="F102" s="223">
        <f>F103+F104+F105+F106</f>
        <v>0</v>
      </c>
      <c r="G102" s="223">
        <f>G103+G104+G105+G106</f>
        <v>0</v>
      </c>
      <c r="H102" s="147">
        <f>F102/D102*100-100</f>
        <v>-100</v>
      </c>
    </row>
    <row r="103" spans="1:8" ht="31.5" x14ac:dyDescent="0.2">
      <c r="A103" s="319"/>
      <c r="B103" s="356"/>
      <c r="C103" s="97" t="s">
        <v>513</v>
      </c>
      <c r="D103" s="223">
        <v>300</v>
      </c>
      <c r="E103" s="223">
        <f>D103/D102*100</f>
        <v>100</v>
      </c>
      <c r="F103" s="223">
        <v>0</v>
      </c>
      <c r="G103" s="223">
        <v>0</v>
      </c>
      <c r="H103" s="147">
        <f>F103/D103*100-100</f>
        <v>-100</v>
      </c>
    </row>
    <row r="104" spans="1:8" x14ac:dyDescent="0.2">
      <c r="A104" s="319"/>
      <c r="B104" s="356"/>
      <c r="C104" s="97" t="s">
        <v>514</v>
      </c>
      <c r="D104" s="223">
        <v>0</v>
      </c>
      <c r="E104" s="223">
        <v>0</v>
      </c>
      <c r="F104" s="223">
        <v>0</v>
      </c>
      <c r="G104" s="223">
        <v>0</v>
      </c>
      <c r="H104" s="147" t="s">
        <v>80</v>
      </c>
    </row>
    <row r="105" spans="1:8" x14ac:dyDescent="0.2">
      <c r="A105" s="319"/>
      <c r="B105" s="356"/>
      <c r="C105" s="97" t="s">
        <v>515</v>
      </c>
      <c r="D105" s="223">
        <v>0</v>
      </c>
      <c r="E105" s="223">
        <v>0</v>
      </c>
      <c r="F105" s="223">
        <v>0</v>
      </c>
      <c r="G105" s="223">
        <v>0</v>
      </c>
      <c r="H105" s="147" t="s">
        <v>80</v>
      </c>
    </row>
    <row r="106" spans="1:8" x14ac:dyDescent="0.2">
      <c r="A106" s="319"/>
      <c r="B106" s="357"/>
      <c r="C106" s="97" t="s">
        <v>516</v>
      </c>
      <c r="D106" s="223">
        <v>0</v>
      </c>
      <c r="E106" s="223">
        <v>0</v>
      </c>
      <c r="F106" s="223">
        <v>0</v>
      </c>
      <c r="G106" s="223">
        <v>0</v>
      </c>
      <c r="H106" s="147" t="s">
        <v>80</v>
      </c>
    </row>
    <row r="107" spans="1:8" x14ac:dyDescent="0.2">
      <c r="A107" s="329" t="s">
        <v>811</v>
      </c>
      <c r="B107" s="329" t="s">
        <v>907</v>
      </c>
      <c r="C107" s="240" t="s">
        <v>512</v>
      </c>
      <c r="D107" s="165">
        <f>SUM(D108:D111)</f>
        <v>3819</v>
      </c>
      <c r="E107" s="165">
        <f t="shared" ref="E107" si="14">SUM(E108:E111)</f>
        <v>100</v>
      </c>
      <c r="F107" s="165">
        <f t="shared" ref="F107" si="15">SUM(F108:F111)</f>
        <v>1270.8</v>
      </c>
      <c r="G107" s="165">
        <f t="shared" ref="G107" si="16">SUM(G108:G111)</f>
        <v>100</v>
      </c>
      <c r="H107" s="228">
        <f t="shared" si="11"/>
        <v>-66.724273369992147</v>
      </c>
    </row>
    <row r="108" spans="1:8" ht="31.5" x14ac:dyDescent="0.2">
      <c r="A108" s="330"/>
      <c r="B108" s="330"/>
      <c r="C108" s="240" t="s">
        <v>513</v>
      </c>
      <c r="D108" s="241">
        <f>D113</f>
        <v>3819</v>
      </c>
      <c r="E108" s="241">
        <f>D108/D$107*100</f>
        <v>100</v>
      </c>
      <c r="F108" s="241">
        <f>F113</f>
        <v>1270.8</v>
      </c>
      <c r="G108" s="241">
        <f>F108/F$107*100</f>
        <v>100</v>
      </c>
      <c r="H108" s="242">
        <f t="shared" si="11"/>
        <v>-66.724273369992147</v>
      </c>
    </row>
    <row r="109" spans="1:8" x14ac:dyDescent="0.2">
      <c r="A109" s="330"/>
      <c r="B109" s="330"/>
      <c r="C109" s="240" t="s">
        <v>514</v>
      </c>
      <c r="D109" s="241">
        <v>0</v>
      </c>
      <c r="E109" s="241">
        <f t="shared" ref="E109:G111" si="17">D109/D$107*100</f>
        <v>0</v>
      </c>
      <c r="F109" s="241">
        <v>0</v>
      </c>
      <c r="G109" s="241">
        <f t="shared" si="17"/>
        <v>0</v>
      </c>
      <c r="H109" s="228" t="s">
        <v>80</v>
      </c>
    </row>
    <row r="110" spans="1:8" x14ac:dyDescent="0.2">
      <c r="A110" s="330"/>
      <c r="B110" s="330"/>
      <c r="C110" s="240" t="s">
        <v>515</v>
      </c>
      <c r="D110" s="241">
        <v>0</v>
      </c>
      <c r="E110" s="241">
        <f t="shared" si="17"/>
        <v>0</v>
      </c>
      <c r="F110" s="241">
        <v>0</v>
      </c>
      <c r="G110" s="241">
        <f t="shared" si="17"/>
        <v>0</v>
      </c>
      <c r="H110" s="228" t="s">
        <v>80</v>
      </c>
    </row>
    <row r="111" spans="1:8" x14ac:dyDescent="0.2">
      <c r="A111" s="314"/>
      <c r="B111" s="314"/>
      <c r="C111" s="240" t="s">
        <v>516</v>
      </c>
      <c r="D111" s="241">
        <v>0</v>
      </c>
      <c r="E111" s="241">
        <f t="shared" si="17"/>
        <v>0</v>
      </c>
      <c r="F111" s="241">
        <v>0</v>
      </c>
      <c r="G111" s="241">
        <f t="shared" si="17"/>
        <v>0</v>
      </c>
      <c r="H111" s="228" t="s">
        <v>80</v>
      </c>
    </row>
    <row r="112" spans="1:8" x14ac:dyDescent="0.2">
      <c r="A112" s="323" t="s">
        <v>812</v>
      </c>
      <c r="B112" s="319" t="s">
        <v>908</v>
      </c>
      <c r="C112" s="97" t="s">
        <v>512</v>
      </c>
      <c r="D112" s="222">
        <f>D113+D114+D115+D116</f>
        <v>3819</v>
      </c>
      <c r="E112" s="223">
        <v>100</v>
      </c>
      <c r="F112" s="222">
        <f>F113+F114+F115+F116</f>
        <v>1270.8</v>
      </c>
      <c r="G112" s="223">
        <f>G113+G114+G115+G116</f>
        <v>100</v>
      </c>
      <c r="H112" s="147">
        <f>F112/D112*100-100</f>
        <v>-66.724273369992147</v>
      </c>
    </row>
    <row r="113" spans="1:8" ht="31.5" x14ac:dyDescent="0.2">
      <c r="A113" s="324"/>
      <c r="B113" s="355"/>
      <c r="C113" s="97" t="s">
        <v>513</v>
      </c>
      <c r="D113" s="222">
        <v>3819</v>
      </c>
      <c r="E113" s="223">
        <v>100</v>
      </c>
      <c r="F113" s="222">
        <v>1270.8</v>
      </c>
      <c r="G113" s="223">
        <f>F113/F112*100</f>
        <v>100</v>
      </c>
      <c r="H113" s="147">
        <f>F113/D113*100-100</f>
        <v>-66.724273369992147</v>
      </c>
    </row>
    <row r="114" spans="1:8" x14ac:dyDescent="0.2">
      <c r="A114" s="324"/>
      <c r="B114" s="355"/>
      <c r="C114" s="102" t="s">
        <v>514</v>
      </c>
      <c r="D114" s="223">
        <v>0</v>
      </c>
      <c r="E114" s="223">
        <v>0</v>
      </c>
      <c r="F114" s="223">
        <v>0</v>
      </c>
      <c r="G114" s="223">
        <v>0</v>
      </c>
      <c r="H114" s="147" t="s">
        <v>80</v>
      </c>
    </row>
    <row r="115" spans="1:8" x14ac:dyDescent="0.2">
      <c r="A115" s="324"/>
      <c r="B115" s="355"/>
      <c r="C115" s="97" t="s">
        <v>515</v>
      </c>
      <c r="D115" s="223">
        <v>0</v>
      </c>
      <c r="E115" s="223">
        <v>0</v>
      </c>
      <c r="F115" s="223">
        <v>0</v>
      </c>
      <c r="G115" s="223">
        <v>0</v>
      </c>
      <c r="H115" s="147" t="s">
        <v>80</v>
      </c>
    </row>
    <row r="116" spans="1:8" x14ac:dyDescent="0.2">
      <c r="A116" s="325"/>
      <c r="B116" s="355"/>
      <c r="C116" s="97" t="s">
        <v>516</v>
      </c>
      <c r="D116" s="223">
        <v>0</v>
      </c>
      <c r="E116" s="223">
        <v>0</v>
      </c>
      <c r="F116" s="223">
        <v>0</v>
      </c>
      <c r="G116" s="223">
        <v>0</v>
      </c>
      <c r="H116" s="147" t="s">
        <v>80</v>
      </c>
    </row>
    <row r="117" spans="1:8" s="5" customFormat="1" x14ac:dyDescent="0.2">
      <c r="A117" s="354">
        <v>2</v>
      </c>
      <c r="B117" s="354" t="s">
        <v>971</v>
      </c>
      <c r="C117" s="243" t="s">
        <v>512</v>
      </c>
      <c r="D117" s="238">
        <f>SUM(D118:D121)</f>
        <v>2308819.5</v>
      </c>
      <c r="E117" s="238">
        <f t="shared" ref="E117:G117" si="18">SUM(E118:E121)</f>
        <v>100.00000000000001</v>
      </c>
      <c r="F117" s="238">
        <f t="shared" si="18"/>
        <v>1217168.7999999998</v>
      </c>
      <c r="G117" s="238">
        <f t="shared" si="18"/>
        <v>100</v>
      </c>
      <c r="H117" s="244">
        <f t="shared" si="11"/>
        <v>-47.281768886653985</v>
      </c>
    </row>
    <row r="118" spans="1:8" s="5" customFormat="1" ht="31.5" x14ac:dyDescent="0.2">
      <c r="A118" s="354"/>
      <c r="B118" s="354"/>
      <c r="C118" s="243" t="s">
        <v>513</v>
      </c>
      <c r="D118" s="238">
        <f>D123+D158+D193+D228+D243+D263+D293+D308</f>
        <v>873802</v>
      </c>
      <c r="E118" s="245">
        <f>D118/D$117*100</f>
        <v>37.8462673240589</v>
      </c>
      <c r="F118" s="238">
        <f>F123+F158+F193+F228+F243+F263+F293+F308</f>
        <v>529352.1</v>
      </c>
      <c r="G118" s="245">
        <f>F118/F$117*100</f>
        <v>43.490442738920031</v>
      </c>
      <c r="H118" s="244">
        <f t="shared" si="11"/>
        <v>-39.41967402226134</v>
      </c>
    </row>
    <row r="119" spans="1:8" s="5" customFormat="1" x14ac:dyDescent="0.2">
      <c r="A119" s="354"/>
      <c r="B119" s="354"/>
      <c r="C119" s="243" t="s">
        <v>514</v>
      </c>
      <c r="D119" s="238">
        <f>D124+D159+D194+D229+D244+D264+D294+D309</f>
        <v>11249.2</v>
      </c>
      <c r="E119" s="245">
        <f t="shared" ref="E119:G121" si="19">D119/D$117*100</f>
        <v>0.48722734713562499</v>
      </c>
      <c r="F119" s="238">
        <f>F124+F159+F194+F229+F244+F264+F294+F309</f>
        <v>0</v>
      </c>
      <c r="G119" s="245">
        <f t="shared" si="19"/>
        <v>0</v>
      </c>
      <c r="H119" s="244">
        <f t="shared" si="11"/>
        <v>-100</v>
      </c>
    </row>
    <row r="120" spans="1:8" s="5" customFormat="1" x14ac:dyDescent="0.2">
      <c r="A120" s="354"/>
      <c r="B120" s="354"/>
      <c r="C120" s="243" t="s">
        <v>515</v>
      </c>
      <c r="D120" s="238">
        <f>D125+D160+D195+D230+D245+D265+D295+D310</f>
        <v>1252205.3</v>
      </c>
      <c r="E120" s="245">
        <f t="shared" si="19"/>
        <v>54.235738220332955</v>
      </c>
      <c r="F120" s="238">
        <f>F125+F160+F195+F230+F245+F265+F295+F310</f>
        <v>629480.29999999993</v>
      </c>
      <c r="G120" s="245">
        <f t="shared" si="19"/>
        <v>51.716762703743314</v>
      </c>
      <c r="H120" s="244">
        <f t="shared" si="11"/>
        <v>-49.730263879253677</v>
      </c>
    </row>
    <row r="121" spans="1:8" s="5" customFormat="1" x14ac:dyDescent="0.2">
      <c r="A121" s="354"/>
      <c r="B121" s="354"/>
      <c r="C121" s="243" t="s">
        <v>516</v>
      </c>
      <c r="D121" s="238">
        <f>D126+D161+D196+D231+D246+D266+D296+D311</f>
        <v>171563</v>
      </c>
      <c r="E121" s="245">
        <f t="shared" si="19"/>
        <v>7.4307671084725326</v>
      </c>
      <c r="F121" s="238">
        <f>F126+F161+F196+F231+F246+F266+F296+F311</f>
        <v>58336.4</v>
      </c>
      <c r="G121" s="245">
        <f t="shared" si="19"/>
        <v>4.7927945573366664</v>
      </c>
      <c r="H121" s="244">
        <f t="shared" si="11"/>
        <v>-65.997097276219222</v>
      </c>
    </row>
    <row r="122" spans="1:8" x14ac:dyDescent="0.2">
      <c r="A122" s="269" t="s">
        <v>78</v>
      </c>
      <c r="B122" s="269" t="s">
        <v>815</v>
      </c>
      <c r="C122" s="106" t="s">
        <v>512</v>
      </c>
      <c r="D122" s="165">
        <f>SUM(D123:D126)</f>
        <v>842855.2</v>
      </c>
      <c r="E122" s="168">
        <f>E123+E124+E125+E126</f>
        <v>100</v>
      </c>
      <c r="F122" s="165">
        <f>SUM(F123:F126)</f>
        <v>401620.6</v>
      </c>
      <c r="G122" s="264">
        <f>G123+G124+G125+G126</f>
        <v>100</v>
      </c>
      <c r="H122" s="225">
        <f>F122/D122*100-100</f>
        <v>-52.349988467770025</v>
      </c>
    </row>
    <row r="123" spans="1:8" ht="31.5" x14ac:dyDescent="0.2">
      <c r="A123" s="269"/>
      <c r="B123" s="269"/>
      <c r="C123" s="106" t="s">
        <v>513</v>
      </c>
      <c r="D123" s="165">
        <f>D128+D133+D138+D143+D148+D153</f>
        <v>333648</v>
      </c>
      <c r="E123" s="168">
        <f>D123/D$122*100</f>
        <v>39.585447180013837</v>
      </c>
      <c r="F123" s="165">
        <f>F128+F133+F138+F143+F148+F153</f>
        <v>207176.8</v>
      </c>
      <c r="G123" s="168">
        <f>F123/F$122*100</f>
        <v>51.58520255186113</v>
      </c>
      <c r="H123" s="225">
        <f>F123/D123*100-100</f>
        <v>-37.905577135184387</v>
      </c>
    </row>
    <row r="124" spans="1:8" x14ac:dyDescent="0.2">
      <c r="A124" s="269"/>
      <c r="B124" s="269"/>
      <c r="C124" s="106" t="s">
        <v>514</v>
      </c>
      <c r="D124" s="165">
        <f t="shared" ref="D124:F126" si="20">D129+D134+D139+D144+D149+D154</f>
        <v>11249.2</v>
      </c>
      <c r="E124" s="168">
        <f t="shared" ref="E124:G126" si="21">D124/D$122*100</f>
        <v>1.3346539239480282</v>
      </c>
      <c r="F124" s="165">
        <f t="shared" si="20"/>
        <v>0</v>
      </c>
      <c r="G124" s="168">
        <f t="shared" si="21"/>
        <v>0</v>
      </c>
      <c r="H124" s="225">
        <f t="shared" si="11"/>
        <v>-100</v>
      </c>
    </row>
    <row r="125" spans="1:8" x14ac:dyDescent="0.2">
      <c r="A125" s="269"/>
      <c r="B125" s="269"/>
      <c r="C125" s="106" t="s">
        <v>515</v>
      </c>
      <c r="D125" s="165">
        <f t="shared" si="20"/>
        <v>411248</v>
      </c>
      <c r="E125" s="168">
        <f t="shared" si="21"/>
        <v>48.792248063487065</v>
      </c>
      <c r="F125" s="165">
        <f t="shared" si="20"/>
        <v>169830.39999999999</v>
      </c>
      <c r="G125" s="168">
        <f t="shared" si="21"/>
        <v>42.286277148134332</v>
      </c>
      <c r="H125" s="225">
        <f t="shared" si="11"/>
        <v>-58.703653270046303</v>
      </c>
    </row>
    <row r="126" spans="1:8" x14ac:dyDescent="0.2">
      <c r="A126" s="269"/>
      <c r="B126" s="269"/>
      <c r="C126" s="106" t="s">
        <v>516</v>
      </c>
      <c r="D126" s="165">
        <f>D131+D136+D141+D146+D151+D156</f>
        <v>86710</v>
      </c>
      <c r="E126" s="168">
        <f t="shared" si="21"/>
        <v>10.287650832551073</v>
      </c>
      <c r="F126" s="165">
        <f t="shared" si="20"/>
        <v>24613.4</v>
      </c>
      <c r="G126" s="168">
        <f t="shared" si="21"/>
        <v>6.1285203000045323</v>
      </c>
      <c r="H126" s="225">
        <f t="shared" si="11"/>
        <v>-71.61411601891362</v>
      </c>
    </row>
    <row r="127" spans="1:8" ht="24" customHeight="1" x14ac:dyDescent="0.2">
      <c r="A127" s="320" t="s">
        <v>582</v>
      </c>
      <c r="B127" s="319" t="s">
        <v>816</v>
      </c>
      <c r="C127" s="6" t="s">
        <v>512</v>
      </c>
      <c r="D127" s="162">
        <f>SUM(D128:D131)</f>
        <v>403275</v>
      </c>
      <c r="E127" s="163">
        <f>E128+E129+E130+E131</f>
        <v>100</v>
      </c>
      <c r="F127" s="162">
        <f>SUM(F128:F131)</f>
        <v>167599.4</v>
      </c>
      <c r="G127" s="262">
        <f>G128+G129+G130+G131</f>
        <v>100</v>
      </c>
      <c r="H127" s="226">
        <f t="shared" si="11"/>
        <v>-58.440419068873602</v>
      </c>
    </row>
    <row r="128" spans="1:8" ht="31.5" x14ac:dyDescent="0.2">
      <c r="A128" s="320"/>
      <c r="B128" s="319"/>
      <c r="C128" s="6" t="s">
        <v>513</v>
      </c>
      <c r="D128" s="69">
        <v>0</v>
      </c>
      <c r="E128" s="163">
        <f>D128/D$127*100</f>
        <v>0</v>
      </c>
      <c r="F128" s="69">
        <v>0</v>
      </c>
      <c r="G128" s="163">
        <f>F128/F$127*100</f>
        <v>0</v>
      </c>
      <c r="H128" s="226" t="s">
        <v>80</v>
      </c>
    </row>
    <row r="129" spans="1:8" ht="22.5" customHeight="1" x14ac:dyDescent="0.2">
      <c r="A129" s="320"/>
      <c r="B129" s="319"/>
      <c r="C129" s="6" t="s">
        <v>514</v>
      </c>
      <c r="D129" s="69">
        <v>0</v>
      </c>
      <c r="E129" s="163">
        <f t="shared" ref="E129:G131" si="22">D129/D$127*100</f>
        <v>0</v>
      </c>
      <c r="F129" s="69">
        <v>0</v>
      </c>
      <c r="G129" s="163">
        <f t="shared" si="22"/>
        <v>0</v>
      </c>
      <c r="H129" s="226" t="s">
        <v>80</v>
      </c>
    </row>
    <row r="130" spans="1:8" x14ac:dyDescent="0.2">
      <c r="A130" s="320"/>
      <c r="B130" s="319"/>
      <c r="C130" s="6" t="s">
        <v>515</v>
      </c>
      <c r="D130" s="164">
        <v>403275</v>
      </c>
      <c r="E130" s="163">
        <f t="shared" si="22"/>
        <v>100</v>
      </c>
      <c r="F130" s="164">
        <v>167599.4</v>
      </c>
      <c r="G130" s="163">
        <f t="shared" si="22"/>
        <v>100</v>
      </c>
      <c r="H130" s="226">
        <f t="shared" si="11"/>
        <v>-58.440419068873602</v>
      </c>
    </row>
    <row r="131" spans="1:8" x14ac:dyDescent="0.2">
      <c r="A131" s="320"/>
      <c r="B131" s="319"/>
      <c r="C131" s="6" t="s">
        <v>516</v>
      </c>
      <c r="D131" s="69">
        <v>0</v>
      </c>
      <c r="E131" s="163">
        <f t="shared" si="22"/>
        <v>0</v>
      </c>
      <c r="F131" s="69">
        <v>0</v>
      </c>
      <c r="G131" s="163">
        <f t="shared" si="22"/>
        <v>0</v>
      </c>
      <c r="H131" s="226" t="s">
        <v>80</v>
      </c>
    </row>
    <row r="132" spans="1:8" x14ac:dyDescent="0.2">
      <c r="A132" s="320" t="s">
        <v>583</v>
      </c>
      <c r="B132" s="319" t="s">
        <v>817</v>
      </c>
      <c r="C132" s="6" t="s">
        <v>512</v>
      </c>
      <c r="D132" s="164">
        <f>SUM(D133:D136)</f>
        <v>353653</v>
      </c>
      <c r="E132" s="262">
        <f>E133+E134+E135+E136</f>
        <v>100</v>
      </c>
      <c r="F132" s="164">
        <f>SUM(F133:F136)</f>
        <v>194062.4</v>
      </c>
      <c r="G132" s="262">
        <f>G133+G134+G135+G136</f>
        <v>100</v>
      </c>
      <c r="H132" s="226">
        <f t="shared" si="11"/>
        <v>-45.126324391423232</v>
      </c>
    </row>
    <row r="133" spans="1:8" ht="31.5" x14ac:dyDescent="0.2">
      <c r="A133" s="320"/>
      <c r="B133" s="319"/>
      <c r="C133" s="6" t="s">
        <v>513</v>
      </c>
      <c r="D133" s="164">
        <v>266943</v>
      </c>
      <c r="E133" s="163">
        <f>D133/D$132*100</f>
        <v>75.481616160473692</v>
      </c>
      <c r="F133" s="164">
        <v>169449</v>
      </c>
      <c r="G133" s="163">
        <f>F133/F$132*100</f>
        <v>87.316759969989036</v>
      </c>
      <c r="H133" s="226">
        <f t="shared" si="11"/>
        <v>-36.522403659208145</v>
      </c>
    </row>
    <row r="134" spans="1:8" x14ac:dyDescent="0.2">
      <c r="A134" s="320"/>
      <c r="B134" s="319"/>
      <c r="C134" s="6" t="s">
        <v>514</v>
      </c>
      <c r="D134" s="69">
        <v>0</v>
      </c>
      <c r="E134" s="163">
        <f t="shared" ref="E134:G136" si="23">D134/D$132*100</f>
        <v>0</v>
      </c>
      <c r="F134" s="69">
        <v>0</v>
      </c>
      <c r="G134" s="163">
        <f t="shared" si="23"/>
        <v>0</v>
      </c>
      <c r="H134" s="226" t="s">
        <v>80</v>
      </c>
    </row>
    <row r="135" spans="1:8" x14ac:dyDescent="0.2">
      <c r="A135" s="320"/>
      <c r="B135" s="319"/>
      <c r="C135" s="6" t="s">
        <v>515</v>
      </c>
      <c r="D135" s="69">
        <v>0</v>
      </c>
      <c r="E135" s="163">
        <f t="shared" si="23"/>
        <v>0</v>
      </c>
      <c r="F135" s="69">
        <v>0</v>
      </c>
      <c r="G135" s="163">
        <f t="shared" si="23"/>
        <v>0</v>
      </c>
      <c r="H135" s="226" t="s">
        <v>80</v>
      </c>
    </row>
    <row r="136" spans="1:8" x14ac:dyDescent="0.2">
      <c r="A136" s="320"/>
      <c r="B136" s="319"/>
      <c r="C136" s="6" t="s">
        <v>516</v>
      </c>
      <c r="D136" s="164">
        <v>86710</v>
      </c>
      <c r="E136" s="163">
        <f t="shared" si="23"/>
        <v>24.518383839526315</v>
      </c>
      <c r="F136" s="164">
        <v>24613.4</v>
      </c>
      <c r="G136" s="163">
        <f t="shared" si="23"/>
        <v>12.683240030010968</v>
      </c>
      <c r="H136" s="226">
        <f t="shared" si="11"/>
        <v>-71.61411601891362</v>
      </c>
    </row>
    <row r="137" spans="1:8" ht="28.5" customHeight="1" x14ac:dyDescent="0.2">
      <c r="A137" s="320" t="s">
        <v>584</v>
      </c>
      <c r="B137" s="319" t="s">
        <v>818</v>
      </c>
      <c r="C137" s="6" t="s">
        <v>512</v>
      </c>
      <c r="D137" s="164">
        <f>SUM(D138:D141)</f>
        <v>68633</v>
      </c>
      <c r="E137" s="262">
        <f>E138+E139+E140+E141</f>
        <v>99.999999999999986</v>
      </c>
      <c r="F137" s="164">
        <f>SUM(F138:F141)</f>
        <v>37843.4</v>
      </c>
      <c r="G137" s="262">
        <f>G138+G139+G140+G141</f>
        <v>100</v>
      </c>
      <c r="H137" s="226">
        <f t="shared" si="11"/>
        <v>-44.861218364343678</v>
      </c>
    </row>
    <row r="138" spans="1:8" ht="31.5" x14ac:dyDescent="0.2">
      <c r="A138" s="320"/>
      <c r="B138" s="319"/>
      <c r="C138" s="6" t="s">
        <v>513</v>
      </c>
      <c r="D138" s="164">
        <v>64633</v>
      </c>
      <c r="E138" s="163">
        <f>D138/D$137*100</f>
        <v>94.171899814957811</v>
      </c>
      <c r="F138" s="164">
        <v>36067.9</v>
      </c>
      <c r="G138" s="163">
        <f>F138/F$137*100</f>
        <v>95.308296823224126</v>
      </c>
      <c r="H138" s="226">
        <f t="shared" si="11"/>
        <v>-44.195844228180647</v>
      </c>
    </row>
    <row r="139" spans="1:8" ht="21.75" customHeight="1" x14ac:dyDescent="0.2">
      <c r="A139" s="320"/>
      <c r="B139" s="319"/>
      <c r="C139" s="6" t="s">
        <v>514</v>
      </c>
      <c r="D139" s="69">
        <v>0</v>
      </c>
      <c r="E139" s="163">
        <f t="shared" ref="E139:G141" si="24">D139/D$137*100</f>
        <v>0</v>
      </c>
      <c r="F139" s="163">
        <f t="shared" si="24"/>
        <v>0</v>
      </c>
      <c r="G139" s="163">
        <f t="shared" si="24"/>
        <v>0</v>
      </c>
      <c r="H139" s="226" t="s">
        <v>80</v>
      </c>
    </row>
    <row r="140" spans="1:8" ht="18" customHeight="1" x14ac:dyDescent="0.2">
      <c r="A140" s="320"/>
      <c r="B140" s="319"/>
      <c r="C140" s="6" t="s">
        <v>515</v>
      </c>
      <c r="D140" s="164">
        <v>4000</v>
      </c>
      <c r="E140" s="163">
        <f t="shared" si="24"/>
        <v>5.8281001850421807</v>
      </c>
      <c r="F140" s="69">
        <v>1775.5</v>
      </c>
      <c r="G140" s="163">
        <f t="shared" si="24"/>
        <v>4.6917031767758708</v>
      </c>
      <c r="H140" s="226">
        <f t="shared" si="11"/>
        <v>-55.612499999999997</v>
      </c>
    </row>
    <row r="141" spans="1:8" ht="24" customHeight="1" x14ac:dyDescent="0.2">
      <c r="A141" s="320"/>
      <c r="B141" s="319"/>
      <c r="C141" s="6" t="s">
        <v>516</v>
      </c>
      <c r="D141" s="164">
        <v>0</v>
      </c>
      <c r="E141" s="163">
        <f t="shared" si="24"/>
        <v>0</v>
      </c>
      <c r="F141" s="69">
        <v>0</v>
      </c>
      <c r="G141" s="163">
        <f t="shared" si="24"/>
        <v>0</v>
      </c>
      <c r="H141" s="226" t="s">
        <v>80</v>
      </c>
    </row>
    <row r="142" spans="1:8" s="5" customFormat="1" x14ac:dyDescent="0.2">
      <c r="A142" s="320" t="s">
        <v>585</v>
      </c>
      <c r="B142" s="319" t="s">
        <v>819</v>
      </c>
      <c r="C142" s="6" t="s">
        <v>512</v>
      </c>
      <c r="D142" s="164">
        <f>SUM(D143:D146)</f>
        <v>856</v>
      </c>
      <c r="E142" s="262">
        <f>E143+E144+E145+E146</f>
        <v>100</v>
      </c>
      <c r="F142" s="164">
        <f>SUM(F143:F146)</f>
        <v>22.5</v>
      </c>
      <c r="G142" s="262">
        <f>G143+G144+G145+G146</f>
        <v>100</v>
      </c>
      <c r="H142" s="226">
        <f t="shared" ref="H142:H193" si="25">F142/D142*100-100</f>
        <v>-97.371495327102807</v>
      </c>
    </row>
    <row r="143" spans="1:8" s="5" customFormat="1" ht="31.5" x14ac:dyDescent="0.2">
      <c r="A143" s="320"/>
      <c r="B143" s="319"/>
      <c r="C143" s="6" t="s">
        <v>513</v>
      </c>
      <c r="D143" s="164">
        <v>428</v>
      </c>
      <c r="E143" s="163">
        <f>D143/D$142*100</f>
        <v>50</v>
      </c>
      <c r="F143" s="164">
        <v>11.3</v>
      </c>
      <c r="G143" s="163">
        <f>F143/F$142*100</f>
        <v>50.222222222222221</v>
      </c>
      <c r="H143" s="226">
        <f t="shared" si="25"/>
        <v>-97.359813084112147</v>
      </c>
    </row>
    <row r="144" spans="1:8" s="5" customFormat="1" x14ac:dyDescent="0.2">
      <c r="A144" s="320"/>
      <c r="B144" s="319"/>
      <c r="C144" s="6" t="s">
        <v>514</v>
      </c>
      <c r="D144" s="69">
        <v>0</v>
      </c>
      <c r="E144" s="163">
        <f t="shared" ref="E144:G146" si="26">D144/D$142*100</f>
        <v>0</v>
      </c>
      <c r="F144" s="69">
        <v>0</v>
      </c>
      <c r="G144" s="163">
        <f t="shared" si="26"/>
        <v>0</v>
      </c>
      <c r="H144" s="226" t="s">
        <v>80</v>
      </c>
    </row>
    <row r="145" spans="1:10" s="5" customFormat="1" x14ac:dyDescent="0.2">
      <c r="A145" s="320"/>
      <c r="B145" s="319"/>
      <c r="C145" s="6" t="s">
        <v>515</v>
      </c>
      <c r="D145" s="164">
        <v>428</v>
      </c>
      <c r="E145" s="163">
        <f t="shared" si="26"/>
        <v>50</v>
      </c>
      <c r="F145" s="164">
        <v>11.2</v>
      </c>
      <c r="G145" s="163">
        <f t="shared" si="26"/>
        <v>49.777777777777779</v>
      </c>
      <c r="H145" s="226">
        <f t="shared" si="25"/>
        <v>-97.383177570093451</v>
      </c>
    </row>
    <row r="146" spans="1:10" s="5" customFormat="1" x14ac:dyDescent="0.2">
      <c r="A146" s="320"/>
      <c r="B146" s="319"/>
      <c r="C146" s="6" t="s">
        <v>516</v>
      </c>
      <c r="D146" s="69">
        <v>0</v>
      </c>
      <c r="E146" s="163">
        <f t="shared" si="26"/>
        <v>0</v>
      </c>
      <c r="F146" s="69">
        <v>0</v>
      </c>
      <c r="G146" s="163">
        <f t="shared" si="26"/>
        <v>0</v>
      </c>
      <c r="H146" s="226" t="s">
        <v>80</v>
      </c>
    </row>
    <row r="147" spans="1:10" x14ac:dyDescent="0.2">
      <c r="A147" s="320" t="s">
        <v>587</v>
      </c>
      <c r="B147" s="319" t="s">
        <v>1029</v>
      </c>
      <c r="C147" s="6" t="s">
        <v>512</v>
      </c>
      <c r="D147" s="69">
        <f>SUM(D148:D151)</f>
        <v>13020</v>
      </c>
      <c r="E147" s="262">
        <f>E148+E149+E150+E151</f>
        <v>100.00000000000001</v>
      </c>
      <c r="F147" s="69">
        <f>SUM(F148:F151)</f>
        <v>0</v>
      </c>
      <c r="G147" s="163">
        <f t="shared" ref="G147" si="27">F147/F$117*100</f>
        <v>0</v>
      </c>
      <c r="H147" s="226">
        <f t="shared" si="25"/>
        <v>-100</v>
      </c>
    </row>
    <row r="148" spans="1:10" ht="31.5" x14ac:dyDescent="0.2">
      <c r="A148" s="320"/>
      <c r="B148" s="319"/>
      <c r="C148" s="6" t="s">
        <v>513</v>
      </c>
      <c r="D148" s="69">
        <v>1302</v>
      </c>
      <c r="E148" s="163">
        <f>D148/D$147*100</f>
        <v>10</v>
      </c>
      <c r="F148" s="69">
        <v>0</v>
      </c>
      <c r="G148" s="163">
        <v>0</v>
      </c>
      <c r="H148" s="226">
        <f t="shared" si="25"/>
        <v>-100</v>
      </c>
    </row>
    <row r="149" spans="1:10" x14ac:dyDescent="0.2">
      <c r="A149" s="320"/>
      <c r="B149" s="319"/>
      <c r="C149" s="6" t="s">
        <v>514</v>
      </c>
      <c r="D149" s="69">
        <v>11249.2</v>
      </c>
      <c r="E149" s="163">
        <f t="shared" ref="E149:E151" si="28">D149/D$147*100</f>
        <v>86.399385560675896</v>
      </c>
      <c r="F149" s="69">
        <v>0</v>
      </c>
      <c r="G149" s="163">
        <v>0</v>
      </c>
      <c r="H149" s="226">
        <f t="shared" si="25"/>
        <v>-100</v>
      </c>
    </row>
    <row r="150" spans="1:10" x14ac:dyDescent="0.2">
      <c r="A150" s="320"/>
      <c r="B150" s="319"/>
      <c r="C150" s="6" t="s">
        <v>515</v>
      </c>
      <c r="D150" s="69">
        <v>468.8</v>
      </c>
      <c r="E150" s="163">
        <f t="shared" si="28"/>
        <v>3.6006144393241164</v>
      </c>
      <c r="F150" s="69">
        <v>0</v>
      </c>
      <c r="G150" s="163">
        <v>0</v>
      </c>
      <c r="H150" s="226">
        <f t="shared" si="25"/>
        <v>-100</v>
      </c>
    </row>
    <row r="151" spans="1:10" x14ac:dyDescent="0.2">
      <c r="A151" s="320"/>
      <c r="B151" s="319"/>
      <c r="C151" s="6" t="s">
        <v>516</v>
      </c>
      <c r="D151" s="69">
        <v>0</v>
      </c>
      <c r="E151" s="163">
        <f t="shared" si="28"/>
        <v>0</v>
      </c>
      <c r="F151" s="69">
        <v>0</v>
      </c>
      <c r="G151" s="163">
        <v>0</v>
      </c>
      <c r="H151" s="226" t="s">
        <v>80</v>
      </c>
    </row>
    <row r="152" spans="1:10" x14ac:dyDescent="0.2">
      <c r="A152" s="320" t="s">
        <v>1102</v>
      </c>
      <c r="B152" s="319" t="s">
        <v>1104</v>
      </c>
      <c r="C152" s="6" t="s">
        <v>512</v>
      </c>
      <c r="D152" s="69">
        <f>SUM(D153:D156)</f>
        <v>3418.2</v>
      </c>
      <c r="E152" s="262">
        <f>E153+E154+E155+E156</f>
        <v>100</v>
      </c>
      <c r="F152" s="69">
        <f>SUM(F153:F156)</f>
        <v>2092.9</v>
      </c>
      <c r="G152" s="262">
        <f>G153+G154+G155+G156</f>
        <v>99.999999999999986</v>
      </c>
      <c r="H152" s="226">
        <f t="shared" si="25"/>
        <v>-38.771868234743422</v>
      </c>
    </row>
    <row r="153" spans="1:10" ht="31.5" x14ac:dyDescent="0.2">
      <c r="A153" s="320"/>
      <c r="B153" s="319"/>
      <c r="C153" s="6" t="s">
        <v>513</v>
      </c>
      <c r="D153" s="69">
        <v>342</v>
      </c>
      <c r="E153" s="163">
        <f>D153/D$152*100</f>
        <v>10.005265929436547</v>
      </c>
      <c r="F153" s="69">
        <v>1648.6</v>
      </c>
      <c r="G153" s="163">
        <f>F153/F$152*100</f>
        <v>78.771083186009832</v>
      </c>
      <c r="H153" s="226">
        <f t="shared" si="25"/>
        <v>382.04678362573094</v>
      </c>
    </row>
    <row r="154" spans="1:10" x14ac:dyDescent="0.2">
      <c r="A154" s="320"/>
      <c r="B154" s="319"/>
      <c r="C154" s="6" t="s">
        <v>514</v>
      </c>
      <c r="D154" s="69">
        <v>0</v>
      </c>
      <c r="E154" s="163">
        <f t="shared" ref="E154:G156" si="29">D154/D$152*100</f>
        <v>0</v>
      </c>
      <c r="F154" s="69">
        <v>0</v>
      </c>
      <c r="G154" s="163">
        <f t="shared" si="29"/>
        <v>0</v>
      </c>
      <c r="H154" s="226" t="s">
        <v>80</v>
      </c>
    </row>
    <row r="155" spans="1:10" x14ac:dyDescent="0.2">
      <c r="A155" s="320"/>
      <c r="B155" s="319"/>
      <c r="C155" s="6" t="s">
        <v>515</v>
      </c>
      <c r="D155" s="69">
        <v>3076.2</v>
      </c>
      <c r="E155" s="163">
        <f t="shared" si="29"/>
        <v>89.994734070563453</v>
      </c>
      <c r="F155" s="69">
        <v>444.3</v>
      </c>
      <c r="G155" s="163">
        <f t="shared" si="29"/>
        <v>21.228916813990157</v>
      </c>
      <c r="H155" s="226">
        <f t="shared" si="25"/>
        <v>-85.55685586112736</v>
      </c>
    </row>
    <row r="156" spans="1:10" x14ac:dyDescent="0.2">
      <c r="A156" s="320"/>
      <c r="B156" s="319"/>
      <c r="C156" s="6" t="s">
        <v>516</v>
      </c>
      <c r="D156" s="69">
        <v>0</v>
      </c>
      <c r="E156" s="163">
        <f t="shared" si="29"/>
        <v>0</v>
      </c>
      <c r="F156" s="69">
        <v>0</v>
      </c>
      <c r="G156" s="163">
        <f t="shared" si="29"/>
        <v>0</v>
      </c>
      <c r="H156" s="226" t="s">
        <v>80</v>
      </c>
    </row>
    <row r="157" spans="1:10" x14ac:dyDescent="0.2">
      <c r="A157" s="296" t="s">
        <v>82</v>
      </c>
      <c r="B157" s="269" t="s">
        <v>83</v>
      </c>
      <c r="C157" s="106" t="s">
        <v>512</v>
      </c>
      <c r="D157" s="165">
        <f>SUM(D158:D161)</f>
        <v>1086377</v>
      </c>
      <c r="E157" s="165">
        <f>E158+E159+E160+E161</f>
        <v>100</v>
      </c>
      <c r="F157" s="165">
        <f>SUM(F158:F161)</f>
        <v>618968.19999999995</v>
      </c>
      <c r="G157" s="263">
        <f>G158+G159+G160+G161</f>
        <v>100</v>
      </c>
      <c r="H157" s="225">
        <f t="shared" si="25"/>
        <v>-43.024548568314692</v>
      </c>
    </row>
    <row r="158" spans="1:10" ht="31.5" x14ac:dyDescent="0.2">
      <c r="A158" s="296"/>
      <c r="B158" s="269"/>
      <c r="C158" s="106" t="s">
        <v>513</v>
      </c>
      <c r="D158" s="165">
        <f>D163+D168+D173+D178+D183+D188</f>
        <v>230239</v>
      </c>
      <c r="E158" s="165">
        <f>D158/D$157*100</f>
        <v>21.193287413117179</v>
      </c>
      <c r="F158" s="165">
        <f>F163+F168+F173+F178+F183+F188</f>
        <v>147264.19999999998</v>
      </c>
      <c r="G158" s="165">
        <f>F158/F$157*100</f>
        <v>23.791884623475003</v>
      </c>
      <c r="H158" s="225">
        <f t="shared" si="25"/>
        <v>-36.038551244576297</v>
      </c>
      <c r="I158" s="31"/>
      <c r="J158" s="31"/>
    </row>
    <row r="159" spans="1:10" x14ac:dyDescent="0.2">
      <c r="A159" s="296"/>
      <c r="B159" s="269"/>
      <c r="C159" s="106" t="s">
        <v>514</v>
      </c>
      <c r="D159" s="165">
        <f>D164+D169+D174+D179+D184+D189</f>
        <v>0</v>
      </c>
      <c r="E159" s="165">
        <f t="shared" ref="E159:G161" si="30">D159/D$157*100</f>
        <v>0</v>
      </c>
      <c r="F159" s="165">
        <f t="shared" ref="F159:F161" si="31">F164+F169+F174+F179+F184+F189</f>
        <v>0</v>
      </c>
      <c r="G159" s="165">
        <f t="shared" si="30"/>
        <v>0</v>
      </c>
      <c r="H159" s="225" t="s">
        <v>80</v>
      </c>
      <c r="I159" s="31"/>
    </row>
    <row r="160" spans="1:10" x14ac:dyDescent="0.2">
      <c r="A160" s="296"/>
      <c r="B160" s="269"/>
      <c r="C160" s="106" t="s">
        <v>515</v>
      </c>
      <c r="D160" s="165">
        <f>D165+D170+D175+D180+D185+D190</f>
        <v>823121</v>
      </c>
      <c r="E160" s="165">
        <f t="shared" si="30"/>
        <v>75.76752821534329</v>
      </c>
      <c r="F160" s="165">
        <f t="shared" si="31"/>
        <v>453472.39999999997</v>
      </c>
      <c r="G160" s="165">
        <f t="shared" si="30"/>
        <v>73.262632878393433</v>
      </c>
      <c r="H160" s="225">
        <f t="shared" si="25"/>
        <v>-44.908172674491368</v>
      </c>
      <c r="I160" s="31"/>
    </row>
    <row r="161" spans="1:8" x14ac:dyDescent="0.2">
      <c r="A161" s="296"/>
      <c r="B161" s="269"/>
      <c r="C161" s="106" t="s">
        <v>516</v>
      </c>
      <c r="D161" s="165">
        <f>D166+D171+D176+D181+D186+D191</f>
        <v>33017</v>
      </c>
      <c r="E161" s="165">
        <f t="shared" si="30"/>
        <v>3.0391843715395299</v>
      </c>
      <c r="F161" s="165">
        <f t="shared" si="31"/>
        <v>18231.599999999999</v>
      </c>
      <c r="G161" s="165">
        <f t="shared" si="30"/>
        <v>2.9454824981315677</v>
      </c>
      <c r="H161" s="225">
        <f t="shared" si="25"/>
        <v>-44.781173334948662</v>
      </c>
    </row>
    <row r="162" spans="1:8" x14ac:dyDescent="0.2">
      <c r="A162" s="320" t="s">
        <v>601</v>
      </c>
      <c r="B162" s="319" t="s">
        <v>820</v>
      </c>
      <c r="C162" s="6" t="s">
        <v>512</v>
      </c>
      <c r="D162" s="162">
        <f>SUM(D163:D166)</f>
        <v>721555</v>
      </c>
      <c r="E162" s="262">
        <f>E163+E164+E165+E166</f>
        <v>100</v>
      </c>
      <c r="F162" s="162">
        <f>SUM(F163:F166)</f>
        <v>364847.6</v>
      </c>
      <c r="G162" s="262">
        <f>G163+G164+G165+G166</f>
        <v>100</v>
      </c>
      <c r="H162" s="226">
        <f t="shared" si="25"/>
        <v>-49.435926575243748</v>
      </c>
    </row>
    <row r="163" spans="1:8" ht="31.5" x14ac:dyDescent="0.2">
      <c r="A163" s="320"/>
      <c r="B163" s="319"/>
      <c r="C163" s="6" t="s">
        <v>513</v>
      </c>
      <c r="D163" s="69">
        <v>0</v>
      </c>
      <c r="E163" s="69">
        <f>D163/D$162*100</f>
        <v>0</v>
      </c>
      <c r="F163" s="69">
        <v>0</v>
      </c>
      <c r="G163" s="69">
        <f>F163/F$162*100</f>
        <v>0</v>
      </c>
      <c r="H163" s="226" t="s">
        <v>80</v>
      </c>
    </row>
    <row r="164" spans="1:8" x14ac:dyDescent="0.2">
      <c r="A164" s="320"/>
      <c r="B164" s="319"/>
      <c r="C164" s="6" t="s">
        <v>514</v>
      </c>
      <c r="D164" s="69">
        <v>0</v>
      </c>
      <c r="E164" s="69">
        <f t="shared" ref="E164:G166" si="32">D164/D$162*100</f>
        <v>0</v>
      </c>
      <c r="F164" s="69">
        <v>0</v>
      </c>
      <c r="G164" s="69">
        <f t="shared" si="32"/>
        <v>0</v>
      </c>
      <c r="H164" s="226" t="s">
        <v>80</v>
      </c>
    </row>
    <row r="165" spans="1:8" x14ac:dyDescent="0.2">
      <c r="A165" s="320"/>
      <c r="B165" s="319"/>
      <c r="C165" s="6" t="s">
        <v>515</v>
      </c>
      <c r="D165" s="164">
        <v>721555</v>
      </c>
      <c r="E165" s="69">
        <f t="shared" si="32"/>
        <v>100</v>
      </c>
      <c r="F165" s="164">
        <v>364847.6</v>
      </c>
      <c r="G165" s="69">
        <f t="shared" si="32"/>
        <v>100</v>
      </c>
      <c r="H165" s="226">
        <f t="shared" si="25"/>
        <v>-49.435926575243748</v>
      </c>
    </row>
    <row r="166" spans="1:8" x14ac:dyDescent="0.2">
      <c r="A166" s="320"/>
      <c r="B166" s="319"/>
      <c r="C166" s="6" t="s">
        <v>516</v>
      </c>
      <c r="D166" s="69">
        <v>0</v>
      </c>
      <c r="E166" s="69">
        <f t="shared" si="32"/>
        <v>0</v>
      </c>
      <c r="F166" s="69">
        <v>0</v>
      </c>
      <c r="G166" s="69">
        <f t="shared" si="32"/>
        <v>0</v>
      </c>
      <c r="H166" s="226" t="s">
        <v>80</v>
      </c>
    </row>
    <row r="167" spans="1:8" x14ac:dyDescent="0.2">
      <c r="A167" s="320" t="s">
        <v>605</v>
      </c>
      <c r="B167" s="319" t="s">
        <v>821</v>
      </c>
      <c r="C167" s="6" t="s">
        <v>512</v>
      </c>
      <c r="D167" s="164">
        <f>SUM(D168:D171)</f>
        <v>127449</v>
      </c>
      <c r="E167" s="262">
        <f>E168+E169+E170+E171</f>
        <v>100</v>
      </c>
      <c r="F167" s="164">
        <f>SUM(F168:F171)</f>
        <v>63773</v>
      </c>
      <c r="G167" s="262">
        <f>G168+G169+G170+G171</f>
        <v>100</v>
      </c>
      <c r="H167" s="226">
        <f t="shared" si="25"/>
        <v>-49.961945562538745</v>
      </c>
    </row>
    <row r="168" spans="1:8" ht="31.5" x14ac:dyDescent="0.2">
      <c r="A168" s="320"/>
      <c r="B168" s="319"/>
      <c r="C168" s="6" t="s">
        <v>513</v>
      </c>
      <c r="D168" s="164">
        <v>111569</v>
      </c>
      <c r="E168" s="163">
        <f>D168/D$167*100</f>
        <v>87.540114084849634</v>
      </c>
      <c r="F168" s="164">
        <v>51785.1</v>
      </c>
      <c r="G168" s="163">
        <f>F168/F$167*100</f>
        <v>81.202232919887734</v>
      </c>
      <c r="H168" s="226">
        <f t="shared" si="25"/>
        <v>-53.584687502800961</v>
      </c>
    </row>
    <row r="169" spans="1:8" x14ac:dyDescent="0.2">
      <c r="A169" s="320"/>
      <c r="B169" s="319"/>
      <c r="C169" s="6" t="s">
        <v>514</v>
      </c>
      <c r="D169" s="69">
        <v>0</v>
      </c>
      <c r="E169" s="163">
        <f t="shared" ref="E169:G171" si="33">D169/D$167*100</f>
        <v>0</v>
      </c>
      <c r="F169" s="69">
        <v>0</v>
      </c>
      <c r="G169" s="163">
        <f t="shared" si="33"/>
        <v>0</v>
      </c>
      <c r="H169" s="226" t="s">
        <v>80</v>
      </c>
    </row>
    <row r="170" spans="1:8" x14ac:dyDescent="0.2">
      <c r="A170" s="320"/>
      <c r="B170" s="319"/>
      <c r="C170" s="6" t="s">
        <v>515</v>
      </c>
      <c r="D170" s="69">
        <v>0</v>
      </c>
      <c r="E170" s="163">
        <f t="shared" si="33"/>
        <v>0</v>
      </c>
      <c r="F170" s="69">
        <v>0</v>
      </c>
      <c r="G170" s="163">
        <f t="shared" si="33"/>
        <v>0</v>
      </c>
      <c r="H170" s="226" t="s">
        <v>80</v>
      </c>
    </row>
    <row r="171" spans="1:8" x14ac:dyDescent="0.2">
      <c r="A171" s="320"/>
      <c r="B171" s="319"/>
      <c r="C171" s="6" t="s">
        <v>516</v>
      </c>
      <c r="D171" s="164">
        <v>15880</v>
      </c>
      <c r="E171" s="163">
        <f t="shared" si="33"/>
        <v>12.459885915150373</v>
      </c>
      <c r="F171" s="164">
        <v>11987.9</v>
      </c>
      <c r="G171" s="163">
        <f t="shared" si="33"/>
        <v>18.797767080112273</v>
      </c>
      <c r="H171" s="226">
        <f t="shared" si="25"/>
        <v>-24.509445843828715</v>
      </c>
    </row>
    <row r="172" spans="1:8" x14ac:dyDescent="0.2">
      <c r="A172" s="320" t="s">
        <v>606</v>
      </c>
      <c r="B172" s="319" t="s">
        <v>822</v>
      </c>
      <c r="C172" s="6" t="s">
        <v>512</v>
      </c>
      <c r="D172" s="164">
        <f>SUM(D173:D176)</f>
        <v>155732</v>
      </c>
      <c r="E172" s="262">
        <f>E173+E174+E175+E176</f>
        <v>100</v>
      </c>
      <c r="F172" s="164">
        <f>SUM(F173:F176)</f>
        <v>142168.1</v>
      </c>
      <c r="G172" s="262">
        <f>G173+G174+G175+G176</f>
        <v>100</v>
      </c>
      <c r="H172" s="226">
        <f t="shared" si="25"/>
        <v>-8.7097706315978627</v>
      </c>
    </row>
    <row r="173" spans="1:8" ht="31.5" x14ac:dyDescent="0.2">
      <c r="A173" s="320"/>
      <c r="B173" s="319"/>
      <c r="C173" s="6" t="s">
        <v>513</v>
      </c>
      <c r="D173" s="164">
        <v>61276</v>
      </c>
      <c r="E173" s="163">
        <f>D173/D$172*100</f>
        <v>39.347083451056946</v>
      </c>
      <c r="F173" s="164">
        <v>56876.3</v>
      </c>
      <c r="G173" s="163">
        <f>F173/F$172*100</f>
        <v>40.006372737625391</v>
      </c>
      <c r="H173" s="226">
        <f t="shared" si="25"/>
        <v>-7.1801357790978528</v>
      </c>
    </row>
    <row r="174" spans="1:8" ht="21.75" customHeight="1" x14ac:dyDescent="0.2">
      <c r="A174" s="320"/>
      <c r="B174" s="319"/>
      <c r="C174" s="6" t="s">
        <v>514</v>
      </c>
      <c r="D174" s="69">
        <v>0</v>
      </c>
      <c r="E174" s="163">
        <f t="shared" ref="E174:G176" si="34">D174/D$172*100</f>
        <v>0</v>
      </c>
      <c r="F174" s="69">
        <v>0</v>
      </c>
      <c r="G174" s="163">
        <f t="shared" si="34"/>
        <v>0</v>
      </c>
      <c r="H174" s="226" t="s">
        <v>80</v>
      </c>
    </row>
    <row r="175" spans="1:8" ht="24" customHeight="1" x14ac:dyDescent="0.2">
      <c r="A175" s="320"/>
      <c r="B175" s="319"/>
      <c r="C175" s="6" t="s">
        <v>515</v>
      </c>
      <c r="D175" s="69">
        <v>94456</v>
      </c>
      <c r="E175" s="163">
        <f t="shared" si="34"/>
        <v>60.652916548943061</v>
      </c>
      <c r="F175" s="69">
        <v>85291.8</v>
      </c>
      <c r="G175" s="163">
        <f t="shared" si="34"/>
        <v>59.993627262374616</v>
      </c>
      <c r="H175" s="226">
        <f t="shared" si="25"/>
        <v>-9.7020835097823266</v>
      </c>
    </row>
    <row r="176" spans="1:8" ht="31.5" customHeight="1" x14ac:dyDescent="0.2">
      <c r="A176" s="320"/>
      <c r="B176" s="319"/>
      <c r="C176" s="6" t="s">
        <v>516</v>
      </c>
      <c r="D176" s="69">
        <v>0</v>
      </c>
      <c r="E176" s="163">
        <f t="shared" si="34"/>
        <v>0</v>
      </c>
      <c r="F176" s="69">
        <v>0</v>
      </c>
      <c r="G176" s="163">
        <f t="shared" si="34"/>
        <v>0</v>
      </c>
      <c r="H176" s="226" t="s">
        <v>80</v>
      </c>
    </row>
    <row r="177" spans="1:8" x14ac:dyDescent="0.2">
      <c r="A177" s="320" t="s">
        <v>608</v>
      </c>
      <c r="B177" s="319" t="s">
        <v>823</v>
      </c>
      <c r="C177" s="6" t="s">
        <v>512</v>
      </c>
      <c r="D177" s="164">
        <f>SUM(D178:D181)</f>
        <v>74431</v>
      </c>
      <c r="E177" s="262">
        <f>E178+E179+E180+E181</f>
        <v>100</v>
      </c>
      <c r="F177" s="164">
        <f>SUM(F178:F181)</f>
        <v>44813.7</v>
      </c>
      <c r="G177" s="262">
        <f>G178+G179+G180+G181</f>
        <v>100</v>
      </c>
      <c r="H177" s="226">
        <f t="shared" si="25"/>
        <v>-39.79161908344642</v>
      </c>
    </row>
    <row r="178" spans="1:8" ht="31.5" x14ac:dyDescent="0.2">
      <c r="A178" s="320"/>
      <c r="B178" s="319"/>
      <c r="C178" s="6" t="s">
        <v>513</v>
      </c>
      <c r="D178" s="164">
        <v>57294</v>
      </c>
      <c r="E178" s="163">
        <f>D178/D$177*100</f>
        <v>76.975991186468008</v>
      </c>
      <c r="F178" s="164">
        <v>38570</v>
      </c>
      <c r="G178" s="163">
        <f>F178/F$177*100</f>
        <v>86.067430272439012</v>
      </c>
      <c r="H178" s="226">
        <f t="shared" si="25"/>
        <v>-32.6805599190142</v>
      </c>
    </row>
    <row r="179" spans="1:8" x14ac:dyDescent="0.2">
      <c r="A179" s="320"/>
      <c r="B179" s="319"/>
      <c r="C179" s="6" t="s">
        <v>514</v>
      </c>
      <c r="D179" s="69">
        <v>0</v>
      </c>
      <c r="E179" s="163">
        <f t="shared" ref="E179:G181" si="35">D179/D$177*100</f>
        <v>0</v>
      </c>
      <c r="F179" s="69">
        <v>0</v>
      </c>
      <c r="G179" s="163">
        <f t="shared" si="35"/>
        <v>0</v>
      </c>
      <c r="H179" s="226" t="s">
        <v>80</v>
      </c>
    </row>
    <row r="180" spans="1:8" x14ac:dyDescent="0.2">
      <c r="A180" s="320"/>
      <c r="B180" s="319"/>
      <c r="C180" s="6" t="s">
        <v>515</v>
      </c>
      <c r="D180" s="69">
        <v>0</v>
      </c>
      <c r="E180" s="163">
        <f t="shared" si="35"/>
        <v>0</v>
      </c>
      <c r="F180" s="69">
        <v>0</v>
      </c>
      <c r="G180" s="163">
        <f t="shared" si="35"/>
        <v>0</v>
      </c>
      <c r="H180" s="226" t="s">
        <v>80</v>
      </c>
    </row>
    <row r="181" spans="1:8" x14ac:dyDescent="0.2">
      <c r="A181" s="320"/>
      <c r="B181" s="319"/>
      <c r="C181" s="6" t="s">
        <v>516</v>
      </c>
      <c r="D181" s="69">
        <v>17137</v>
      </c>
      <c r="E181" s="163">
        <f t="shared" si="35"/>
        <v>23.024008813531996</v>
      </c>
      <c r="F181" s="69">
        <v>6243.7</v>
      </c>
      <c r="G181" s="163">
        <f t="shared" si="35"/>
        <v>13.932569727560992</v>
      </c>
      <c r="H181" s="226">
        <f t="shared" si="25"/>
        <v>-63.56596837252728</v>
      </c>
    </row>
    <row r="182" spans="1:8" s="5" customFormat="1" x14ac:dyDescent="0.2">
      <c r="A182" s="320" t="s">
        <v>609</v>
      </c>
      <c r="B182" s="319" t="s">
        <v>824</v>
      </c>
      <c r="C182" s="6" t="s">
        <v>512</v>
      </c>
      <c r="D182" s="164">
        <f>SUM(D183:D186)</f>
        <v>100</v>
      </c>
      <c r="E182" s="262">
        <f>E183+E184+E185+E186</f>
        <v>100</v>
      </c>
      <c r="F182" s="164">
        <f>SUM(F183:F186)</f>
        <v>32.799999999999997</v>
      </c>
      <c r="G182" s="262">
        <f>G183+G184+G185+G186</f>
        <v>100</v>
      </c>
      <c r="H182" s="226">
        <f t="shared" si="25"/>
        <v>-67.2</v>
      </c>
    </row>
    <row r="183" spans="1:8" s="5" customFormat="1" ht="31.5" x14ac:dyDescent="0.2">
      <c r="A183" s="320"/>
      <c r="B183" s="319"/>
      <c r="C183" s="6" t="s">
        <v>513</v>
      </c>
      <c r="D183" s="164">
        <v>100</v>
      </c>
      <c r="E183" s="163">
        <f>D183/D$182*100</f>
        <v>100</v>
      </c>
      <c r="F183" s="164">
        <v>32.799999999999997</v>
      </c>
      <c r="G183" s="163">
        <f>F183/F$182*100</f>
        <v>100</v>
      </c>
      <c r="H183" s="226">
        <f t="shared" si="25"/>
        <v>-67.2</v>
      </c>
    </row>
    <row r="184" spans="1:8" s="5" customFormat="1" x14ac:dyDescent="0.2">
      <c r="A184" s="320"/>
      <c r="B184" s="319"/>
      <c r="C184" s="6" t="s">
        <v>514</v>
      </c>
      <c r="D184" s="69">
        <v>0</v>
      </c>
      <c r="E184" s="163">
        <v>0</v>
      </c>
      <c r="F184" s="69">
        <v>0</v>
      </c>
      <c r="G184" s="163">
        <f t="shared" ref="E184:G186" si="36">F184/F$182*100</f>
        <v>0</v>
      </c>
      <c r="H184" s="226" t="s">
        <v>80</v>
      </c>
    </row>
    <row r="185" spans="1:8" s="5" customFormat="1" x14ac:dyDescent="0.2">
      <c r="A185" s="320"/>
      <c r="B185" s="319"/>
      <c r="C185" s="6" t="s">
        <v>515</v>
      </c>
      <c r="D185" s="69">
        <v>0</v>
      </c>
      <c r="E185" s="163">
        <f t="shared" si="36"/>
        <v>0</v>
      </c>
      <c r="F185" s="69">
        <v>0</v>
      </c>
      <c r="G185" s="163">
        <f t="shared" si="36"/>
        <v>0</v>
      </c>
      <c r="H185" s="226" t="s">
        <v>80</v>
      </c>
    </row>
    <row r="186" spans="1:8" s="5" customFormat="1" x14ac:dyDescent="0.2">
      <c r="A186" s="320"/>
      <c r="B186" s="319"/>
      <c r="C186" s="6" t="s">
        <v>516</v>
      </c>
      <c r="D186" s="69">
        <v>0</v>
      </c>
      <c r="E186" s="163">
        <f t="shared" si="36"/>
        <v>0</v>
      </c>
      <c r="F186" s="69">
        <v>0</v>
      </c>
      <c r="G186" s="163">
        <f t="shared" si="36"/>
        <v>0</v>
      </c>
      <c r="H186" s="226" t="s">
        <v>80</v>
      </c>
    </row>
    <row r="187" spans="1:8" x14ac:dyDescent="0.2">
      <c r="A187" s="320" t="s">
        <v>614</v>
      </c>
      <c r="B187" s="319" t="s">
        <v>825</v>
      </c>
      <c r="C187" s="6" t="s">
        <v>512</v>
      </c>
      <c r="D187" s="164">
        <f>SUM(D188:D191)</f>
        <v>7110</v>
      </c>
      <c r="E187" s="262">
        <f>E188+E189+E190+E191</f>
        <v>100</v>
      </c>
      <c r="F187" s="164">
        <f>SUM(F188:F191)</f>
        <v>3333</v>
      </c>
      <c r="G187" s="262">
        <f>G188+G189+G190+G191</f>
        <v>100</v>
      </c>
      <c r="H187" s="226">
        <f t="shared" si="25"/>
        <v>-53.122362869198312</v>
      </c>
    </row>
    <row r="188" spans="1:8" ht="31.5" x14ac:dyDescent="0.2">
      <c r="A188" s="320"/>
      <c r="B188" s="319"/>
      <c r="C188" s="6" t="s">
        <v>513</v>
      </c>
      <c r="D188" s="69">
        <v>0</v>
      </c>
      <c r="E188" s="69">
        <f>D188/D$187*100</f>
        <v>0</v>
      </c>
      <c r="F188" s="69">
        <v>0</v>
      </c>
      <c r="G188" s="69">
        <f>F188/F$187*100</f>
        <v>0</v>
      </c>
      <c r="H188" s="226" t="s">
        <v>80</v>
      </c>
    </row>
    <row r="189" spans="1:8" x14ac:dyDescent="0.2">
      <c r="A189" s="320"/>
      <c r="B189" s="319"/>
      <c r="C189" s="6" t="s">
        <v>514</v>
      </c>
      <c r="D189" s="69">
        <v>0</v>
      </c>
      <c r="E189" s="69">
        <f t="shared" ref="E189:G191" si="37">D189/D$187*100</f>
        <v>0</v>
      </c>
      <c r="F189" s="69">
        <v>0</v>
      </c>
      <c r="G189" s="69">
        <f t="shared" si="37"/>
        <v>0</v>
      </c>
      <c r="H189" s="226" t="s">
        <v>80</v>
      </c>
    </row>
    <row r="190" spans="1:8" x14ac:dyDescent="0.2">
      <c r="A190" s="320"/>
      <c r="B190" s="319"/>
      <c r="C190" s="6" t="s">
        <v>515</v>
      </c>
      <c r="D190" s="164">
        <v>7110</v>
      </c>
      <c r="E190" s="69">
        <f t="shared" si="37"/>
        <v>100</v>
      </c>
      <c r="F190" s="164">
        <v>3333</v>
      </c>
      <c r="G190" s="69">
        <f t="shared" si="37"/>
        <v>100</v>
      </c>
      <c r="H190" s="226">
        <f t="shared" si="25"/>
        <v>-53.122362869198312</v>
      </c>
    </row>
    <row r="191" spans="1:8" x14ac:dyDescent="0.2">
      <c r="A191" s="320"/>
      <c r="B191" s="319"/>
      <c r="C191" s="6" t="s">
        <v>516</v>
      </c>
      <c r="D191" s="70">
        <v>0</v>
      </c>
      <c r="E191" s="69">
        <f t="shared" si="37"/>
        <v>0</v>
      </c>
      <c r="F191" s="70">
        <v>0</v>
      </c>
      <c r="G191" s="69">
        <f t="shared" si="37"/>
        <v>0</v>
      </c>
      <c r="H191" s="226" t="s">
        <v>80</v>
      </c>
    </row>
    <row r="192" spans="1:8" x14ac:dyDescent="0.2">
      <c r="A192" s="296" t="s">
        <v>84</v>
      </c>
      <c r="B192" s="269" t="s">
        <v>828</v>
      </c>
      <c r="C192" s="106" t="s">
        <v>512</v>
      </c>
      <c r="D192" s="165">
        <f>SUM(D193:D196)</f>
        <v>227435.3</v>
      </c>
      <c r="E192" s="168">
        <f>E193+E194+E195+E196</f>
        <v>100</v>
      </c>
      <c r="F192" s="165">
        <f>SUM(F193:F196)</f>
        <v>137631.9</v>
      </c>
      <c r="G192" s="264">
        <f>G193+G194+G195+G196</f>
        <v>100.00000000000001</v>
      </c>
      <c r="H192" s="225">
        <f t="shared" si="25"/>
        <v>-39.485251409961428</v>
      </c>
    </row>
    <row r="193" spans="1:8" ht="31.5" x14ac:dyDescent="0.2">
      <c r="A193" s="296"/>
      <c r="B193" s="269"/>
      <c r="C193" s="106" t="s">
        <v>513</v>
      </c>
      <c r="D193" s="165">
        <f>D198+D208+D213+D218+D223+D203</f>
        <v>187106</v>
      </c>
      <c r="E193" s="168">
        <f>D193/D$192*100</f>
        <v>82.267792202881438</v>
      </c>
      <c r="F193" s="165">
        <f>F198+F208+F213+F218+F223+F203</f>
        <v>123586.6</v>
      </c>
      <c r="G193" s="168">
        <f>F193/F$192*100</f>
        <v>89.795025717148434</v>
      </c>
      <c r="H193" s="225">
        <f t="shared" si="25"/>
        <v>-33.948350133079643</v>
      </c>
    </row>
    <row r="194" spans="1:8" x14ac:dyDescent="0.2">
      <c r="A194" s="296"/>
      <c r="B194" s="269"/>
      <c r="C194" s="106" t="s">
        <v>514</v>
      </c>
      <c r="D194" s="165">
        <f t="shared" ref="D194:D196" si="38">D199+D209+D214+D219+D224+D204</f>
        <v>0</v>
      </c>
      <c r="E194" s="168">
        <f t="shared" ref="E194:G196" si="39">D194/D$192*100</f>
        <v>0</v>
      </c>
      <c r="F194" s="165">
        <f t="shared" ref="F194:F196" si="40">F199+F209+F214+F219+F224+F204</f>
        <v>0</v>
      </c>
      <c r="G194" s="168">
        <f t="shared" si="39"/>
        <v>0</v>
      </c>
      <c r="H194" s="225" t="s">
        <v>80</v>
      </c>
    </row>
    <row r="195" spans="1:8" x14ac:dyDescent="0.2">
      <c r="A195" s="296"/>
      <c r="B195" s="269"/>
      <c r="C195" s="106" t="s">
        <v>515</v>
      </c>
      <c r="D195" s="165">
        <f t="shared" si="38"/>
        <v>2923.3</v>
      </c>
      <c r="E195" s="168">
        <f t="shared" si="39"/>
        <v>1.2853325759018062</v>
      </c>
      <c r="F195" s="165">
        <f t="shared" si="40"/>
        <v>347.9</v>
      </c>
      <c r="G195" s="168">
        <f t="shared" si="39"/>
        <v>0.25277570098211244</v>
      </c>
      <c r="H195" s="225">
        <f t="shared" ref="H195:H258" si="41">F195/D195*100-100</f>
        <v>-88.099066123901068</v>
      </c>
    </row>
    <row r="196" spans="1:8" x14ac:dyDescent="0.2">
      <c r="A196" s="296"/>
      <c r="B196" s="269"/>
      <c r="C196" s="106" t="s">
        <v>516</v>
      </c>
      <c r="D196" s="165">
        <f t="shared" si="38"/>
        <v>37406</v>
      </c>
      <c r="E196" s="168">
        <f t="shared" si="39"/>
        <v>16.446875221216761</v>
      </c>
      <c r="F196" s="165">
        <f t="shared" si="40"/>
        <v>13697.4</v>
      </c>
      <c r="G196" s="168">
        <f t="shared" si="39"/>
        <v>9.9521985818694638</v>
      </c>
      <c r="H196" s="225">
        <f t="shared" si="41"/>
        <v>-63.381810404747903</v>
      </c>
    </row>
    <row r="197" spans="1:8" x14ac:dyDescent="0.2">
      <c r="A197" s="320" t="s">
        <v>621</v>
      </c>
      <c r="B197" s="319" t="s">
        <v>821</v>
      </c>
      <c r="C197" s="6" t="s">
        <v>512</v>
      </c>
      <c r="D197" s="164">
        <f>SUM(D198:D201)</f>
        <v>183993</v>
      </c>
      <c r="E197" s="163">
        <f>E198+E199+E200+E201</f>
        <v>100</v>
      </c>
      <c r="F197" s="164">
        <f>SUM(F198:F201)</f>
        <v>122080.5</v>
      </c>
      <c r="G197" s="262">
        <f>G198+G199+G200+G201</f>
        <v>100</v>
      </c>
      <c r="H197" s="226">
        <f t="shared" si="41"/>
        <v>-33.649377965466073</v>
      </c>
    </row>
    <row r="198" spans="1:8" ht="31.5" x14ac:dyDescent="0.2">
      <c r="A198" s="320"/>
      <c r="B198" s="319"/>
      <c r="C198" s="6" t="s">
        <v>513</v>
      </c>
      <c r="D198" s="164">
        <v>146587</v>
      </c>
      <c r="E198" s="163">
        <f>D198/D$197*100</f>
        <v>79.669878745387052</v>
      </c>
      <c r="F198" s="164">
        <v>108383.1</v>
      </c>
      <c r="G198" s="163">
        <f>F198/F$197*100</f>
        <v>88.780026294125605</v>
      </c>
      <c r="H198" s="226">
        <f t="shared" si="41"/>
        <v>-26.062270187670123</v>
      </c>
    </row>
    <row r="199" spans="1:8" x14ac:dyDescent="0.2">
      <c r="A199" s="320"/>
      <c r="B199" s="319"/>
      <c r="C199" s="6" t="s">
        <v>514</v>
      </c>
      <c r="D199" s="69">
        <v>0</v>
      </c>
      <c r="E199" s="163">
        <f t="shared" ref="E199:G201" si="42">D199/D$197*100</f>
        <v>0</v>
      </c>
      <c r="F199" s="69">
        <v>0</v>
      </c>
      <c r="G199" s="163">
        <f t="shared" si="42"/>
        <v>0</v>
      </c>
      <c r="H199" s="226" t="s">
        <v>80</v>
      </c>
    </row>
    <row r="200" spans="1:8" x14ac:dyDescent="0.2">
      <c r="A200" s="320"/>
      <c r="B200" s="319"/>
      <c r="C200" s="6" t="s">
        <v>515</v>
      </c>
      <c r="D200" s="69">
        <v>0</v>
      </c>
      <c r="E200" s="163">
        <f t="shared" si="42"/>
        <v>0</v>
      </c>
      <c r="F200" s="69">
        <v>0</v>
      </c>
      <c r="G200" s="163">
        <f t="shared" si="42"/>
        <v>0</v>
      </c>
      <c r="H200" s="226" t="s">
        <v>80</v>
      </c>
    </row>
    <row r="201" spans="1:8" x14ac:dyDescent="0.2">
      <c r="A201" s="320"/>
      <c r="B201" s="319"/>
      <c r="C201" s="6" t="s">
        <v>516</v>
      </c>
      <c r="D201" s="164">
        <v>37406</v>
      </c>
      <c r="E201" s="163">
        <f t="shared" si="42"/>
        <v>20.330121254612948</v>
      </c>
      <c r="F201" s="164">
        <v>13697.4</v>
      </c>
      <c r="G201" s="163">
        <f t="shared" si="42"/>
        <v>11.219973705874402</v>
      </c>
      <c r="H201" s="226">
        <f t="shared" si="41"/>
        <v>-63.381810404747903</v>
      </c>
    </row>
    <row r="202" spans="1:8" x14ac:dyDescent="0.2">
      <c r="A202" s="320" t="s">
        <v>623</v>
      </c>
      <c r="B202" s="319" t="s">
        <v>404</v>
      </c>
      <c r="C202" s="6" t="s">
        <v>512</v>
      </c>
      <c r="D202" s="164">
        <f>SUM(D203:D206)</f>
        <v>1060</v>
      </c>
      <c r="E202" s="262">
        <f>E203+E204+E205+E206</f>
        <v>100</v>
      </c>
      <c r="F202" s="164">
        <f>SUM(F203:F206)</f>
        <v>220</v>
      </c>
      <c r="G202" s="262">
        <f>G203+G204+G205+G206</f>
        <v>100</v>
      </c>
      <c r="H202" s="226">
        <f t="shared" si="41"/>
        <v>-79.245283018867923</v>
      </c>
    </row>
    <row r="203" spans="1:8" ht="31.5" x14ac:dyDescent="0.2">
      <c r="A203" s="320"/>
      <c r="B203" s="319"/>
      <c r="C203" s="6" t="s">
        <v>513</v>
      </c>
      <c r="D203" s="164">
        <v>1060</v>
      </c>
      <c r="E203" s="163">
        <f>D203/D$202*100</f>
        <v>100</v>
      </c>
      <c r="F203" s="164">
        <v>220</v>
      </c>
      <c r="G203" s="163">
        <f>F203/F$202*100</f>
        <v>100</v>
      </c>
      <c r="H203" s="226">
        <f t="shared" si="41"/>
        <v>-79.245283018867923</v>
      </c>
    </row>
    <row r="204" spans="1:8" x14ac:dyDescent="0.2">
      <c r="A204" s="320"/>
      <c r="B204" s="319"/>
      <c r="C204" s="6" t="s">
        <v>514</v>
      </c>
      <c r="D204" s="69">
        <v>0</v>
      </c>
      <c r="E204" s="163">
        <f t="shared" ref="E204:G206" si="43">D204/D$202*100</f>
        <v>0</v>
      </c>
      <c r="F204" s="69">
        <v>0</v>
      </c>
      <c r="G204" s="163">
        <f t="shared" si="43"/>
        <v>0</v>
      </c>
      <c r="H204" s="226" t="s">
        <v>80</v>
      </c>
    </row>
    <row r="205" spans="1:8" x14ac:dyDescent="0.2">
      <c r="A205" s="320"/>
      <c r="B205" s="319"/>
      <c r="C205" s="6" t="s">
        <v>515</v>
      </c>
      <c r="D205" s="69">
        <v>0</v>
      </c>
      <c r="E205" s="163">
        <f t="shared" si="43"/>
        <v>0</v>
      </c>
      <c r="F205" s="69">
        <v>0</v>
      </c>
      <c r="G205" s="163">
        <f t="shared" si="43"/>
        <v>0</v>
      </c>
      <c r="H205" s="226" t="s">
        <v>80</v>
      </c>
    </row>
    <row r="206" spans="1:8" x14ac:dyDescent="0.2">
      <c r="A206" s="320"/>
      <c r="B206" s="319"/>
      <c r="C206" s="6" t="s">
        <v>516</v>
      </c>
      <c r="D206" s="69">
        <v>0</v>
      </c>
      <c r="E206" s="163">
        <f t="shared" si="43"/>
        <v>0</v>
      </c>
      <c r="F206" s="69">
        <v>0</v>
      </c>
      <c r="G206" s="163">
        <f t="shared" si="43"/>
        <v>0</v>
      </c>
      <c r="H206" s="226" t="s">
        <v>80</v>
      </c>
    </row>
    <row r="207" spans="1:8" s="5" customFormat="1" x14ac:dyDescent="0.2">
      <c r="A207" s="320" t="s">
        <v>624</v>
      </c>
      <c r="B207" s="319" t="s">
        <v>827</v>
      </c>
      <c r="C207" s="6" t="s">
        <v>512</v>
      </c>
      <c r="D207" s="164">
        <f>SUM(D208:D211)</f>
        <v>322</v>
      </c>
      <c r="E207" s="262">
        <f>E208+E209+E210+E211</f>
        <v>100</v>
      </c>
      <c r="F207" s="164">
        <f>SUM(F208:F211)</f>
        <v>25</v>
      </c>
      <c r="G207" s="262">
        <f>G208+G209+G210+G211</f>
        <v>100</v>
      </c>
      <c r="H207" s="226">
        <f t="shared" si="41"/>
        <v>-92.236024844720504</v>
      </c>
    </row>
    <row r="208" spans="1:8" s="5" customFormat="1" ht="31.5" x14ac:dyDescent="0.2">
      <c r="A208" s="320"/>
      <c r="B208" s="319"/>
      <c r="C208" s="6" t="s">
        <v>513</v>
      </c>
      <c r="D208" s="164">
        <v>322</v>
      </c>
      <c r="E208" s="163">
        <f>D208/D$207*100</f>
        <v>100</v>
      </c>
      <c r="F208" s="69">
        <v>25</v>
      </c>
      <c r="G208" s="163">
        <f>F208/F$207*100</f>
        <v>100</v>
      </c>
      <c r="H208" s="226">
        <f t="shared" si="41"/>
        <v>-92.236024844720504</v>
      </c>
    </row>
    <row r="209" spans="1:8" s="5" customFormat="1" x14ac:dyDescent="0.2">
      <c r="A209" s="320"/>
      <c r="B209" s="319"/>
      <c r="C209" s="6" t="s">
        <v>514</v>
      </c>
      <c r="D209" s="69">
        <v>0</v>
      </c>
      <c r="E209" s="163">
        <f t="shared" ref="E209:G211" si="44">D209/D$207*100</f>
        <v>0</v>
      </c>
      <c r="F209" s="69">
        <v>0</v>
      </c>
      <c r="G209" s="163">
        <f t="shared" si="44"/>
        <v>0</v>
      </c>
      <c r="H209" s="226" t="s">
        <v>80</v>
      </c>
    </row>
    <row r="210" spans="1:8" s="5" customFormat="1" x14ac:dyDescent="0.2">
      <c r="A210" s="320"/>
      <c r="B210" s="319"/>
      <c r="C210" s="6" t="s">
        <v>515</v>
      </c>
      <c r="D210" s="69">
        <v>0</v>
      </c>
      <c r="E210" s="163">
        <f t="shared" si="44"/>
        <v>0</v>
      </c>
      <c r="F210" s="69">
        <v>0</v>
      </c>
      <c r="G210" s="163">
        <f t="shared" si="44"/>
        <v>0</v>
      </c>
      <c r="H210" s="226" t="s">
        <v>80</v>
      </c>
    </row>
    <row r="211" spans="1:8" s="5" customFormat="1" x14ac:dyDescent="0.2">
      <c r="A211" s="320"/>
      <c r="B211" s="319"/>
      <c r="C211" s="6" t="s">
        <v>516</v>
      </c>
      <c r="D211" s="69">
        <v>0</v>
      </c>
      <c r="E211" s="163">
        <f t="shared" si="44"/>
        <v>0</v>
      </c>
      <c r="F211" s="69">
        <v>0</v>
      </c>
      <c r="G211" s="163">
        <f t="shared" si="44"/>
        <v>0</v>
      </c>
      <c r="H211" s="226" t="s">
        <v>80</v>
      </c>
    </row>
    <row r="212" spans="1:8" x14ac:dyDescent="0.2">
      <c r="A212" s="320" t="s">
        <v>625</v>
      </c>
      <c r="B212" s="319" t="s">
        <v>822</v>
      </c>
      <c r="C212" s="6" t="s">
        <v>512</v>
      </c>
      <c r="D212" s="164">
        <f>SUM(D213:D216)</f>
        <v>40</v>
      </c>
      <c r="E212" s="262">
        <f>E213+E214+E215+E216</f>
        <v>100</v>
      </c>
      <c r="F212" s="164">
        <f>SUM(F213:F216)</f>
        <v>607.6</v>
      </c>
      <c r="G212" s="262">
        <f>G213+G214+G215+G216</f>
        <v>100</v>
      </c>
      <c r="H212" s="226">
        <f t="shared" si="41"/>
        <v>1419.0000000000002</v>
      </c>
    </row>
    <row r="213" spans="1:8" ht="31.5" x14ac:dyDescent="0.2">
      <c r="A213" s="320"/>
      <c r="B213" s="319"/>
      <c r="C213" s="6" t="s">
        <v>513</v>
      </c>
      <c r="D213" s="164">
        <v>40</v>
      </c>
      <c r="E213" s="163">
        <f>D213/D$212*100</f>
        <v>100</v>
      </c>
      <c r="F213" s="164">
        <v>607.6</v>
      </c>
      <c r="G213" s="163">
        <f>F213/F$212*100</f>
        <v>100</v>
      </c>
      <c r="H213" s="226">
        <f t="shared" si="41"/>
        <v>1419.0000000000002</v>
      </c>
    </row>
    <row r="214" spans="1:8" x14ac:dyDescent="0.2">
      <c r="A214" s="320"/>
      <c r="B214" s="319"/>
      <c r="C214" s="6" t="s">
        <v>514</v>
      </c>
      <c r="D214" s="69">
        <v>0</v>
      </c>
      <c r="E214" s="163">
        <f t="shared" ref="E214:G216" si="45">D214/D$212*100</f>
        <v>0</v>
      </c>
      <c r="F214" s="69">
        <v>0</v>
      </c>
      <c r="G214" s="163">
        <f t="shared" si="45"/>
        <v>0</v>
      </c>
      <c r="H214" s="226" t="s">
        <v>80</v>
      </c>
    </row>
    <row r="215" spans="1:8" x14ac:dyDescent="0.2">
      <c r="A215" s="320"/>
      <c r="B215" s="319"/>
      <c r="C215" s="6" t="s">
        <v>515</v>
      </c>
      <c r="D215" s="69">
        <v>0</v>
      </c>
      <c r="E215" s="163">
        <f t="shared" si="45"/>
        <v>0</v>
      </c>
      <c r="F215" s="69">
        <v>0</v>
      </c>
      <c r="G215" s="163">
        <f t="shared" si="45"/>
        <v>0</v>
      </c>
      <c r="H215" s="226" t="s">
        <v>80</v>
      </c>
    </row>
    <row r="216" spans="1:8" ht="42.75" customHeight="1" x14ac:dyDescent="0.2">
      <c r="A216" s="320"/>
      <c r="B216" s="319"/>
      <c r="C216" s="6" t="s">
        <v>516</v>
      </c>
      <c r="D216" s="69">
        <v>0</v>
      </c>
      <c r="E216" s="163">
        <f t="shared" si="45"/>
        <v>0</v>
      </c>
      <c r="F216" s="69">
        <v>0</v>
      </c>
      <c r="G216" s="163">
        <f t="shared" si="45"/>
        <v>0</v>
      </c>
      <c r="H216" s="226" t="s">
        <v>80</v>
      </c>
    </row>
    <row r="217" spans="1:8" x14ac:dyDescent="0.2">
      <c r="A217" s="320" t="s">
        <v>1030</v>
      </c>
      <c r="B217" s="319" t="s">
        <v>1096</v>
      </c>
      <c r="C217" s="6" t="s">
        <v>512</v>
      </c>
      <c r="D217" s="164">
        <f>SUM(D218:D221)</f>
        <v>38772</v>
      </c>
      <c r="E217" s="262">
        <f>E218+E219+E220+E221</f>
        <v>100</v>
      </c>
      <c r="F217" s="164">
        <f>SUM(F218:F221)</f>
        <v>14320.7</v>
      </c>
      <c r="G217" s="262">
        <f>G218+G219+G220+G221</f>
        <v>100</v>
      </c>
      <c r="H217" s="226">
        <f t="shared" si="41"/>
        <v>-63.064324770452899</v>
      </c>
    </row>
    <row r="218" spans="1:8" ht="31.5" x14ac:dyDescent="0.2">
      <c r="A218" s="320"/>
      <c r="B218" s="319"/>
      <c r="C218" s="6" t="s">
        <v>513</v>
      </c>
      <c r="D218" s="164">
        <v>38772</v>
      </c>
      <c r="E218" s="163">
        <f>D218/D$217*100</f>
        <v>100</v>
      </c>
      <c r="F218" s="164">
        <v>14320.7</v>
      </c>
      <c r="G218" s="163">
        <f>F218/F$217*100</f>
        <v>100</v>
      </c>
      <c r="H218" s="226">
        <f t="shared" si="41"/>
        <v>-63.064324770452899</v>
      </c>
    </row>
    <row r="219" spans="1:8" x14ac:dyDescent="0.2">
      <c r="A219" s="320"/>
      <c r="B219" s="319"/>
      <c r="C219" s="6" t="s">
        <v>514</v>
      </c>
      <c r="D219" s="69">
        <v>0</v>
      </c>
      <c r="E219" s="163">
        <f t="shared" ref="E219:E221" si="46">D219/D$212*100</f>
        <v>0</v>
      </c>
      <c r="F219" s="69">
        <v>0</v>
      </c>
      <c r="G219" s="163">
        <f t="shared" ref="G219:G221" si="47">F219/F$212*100</f>
        <v>0</v>
      </c>
      <c r="H219" s="226" t="s">
        <v>80</v>
      </c>
    </row>
    <row r="220" spans="1:8" x14ac:dyDescent="0.2">
      <c r="A220" s="320"/>
      <c r="B220" s="319"/>
      <c r="C220" s="6" t="s">
        <v>515</v>
      </c>
      <c r="D220" s="69">
        <v>0</v>
      </c>
      <c r="E220" s="163">
        <f t="shared" si="46"/>
        <v>0</v>
      </c>
      <c r="F220" s="69">
        <v>0</v>
      </c>
      <c r="G220" s="163">
        <f t="shared" si="47"/>
        <v>0</v>
      </c>
      <c r="H220" s="226" t="s">
        <v>80</v>
      </c>
    </row>
    <row r="221" spans="1:8" x14ac:dyDescent="0.2">
      <c r="A221" s="320"/>
      <c r="B221" s="319"/>
      <c r="C221" s="6" t="s">
        <v>516</v>
      </c>
      <c r="D221" s="69">
        <v>0</v>
      </c>
      <c r="E221" s="163">
        <f t="shared" si="46"/>
        <v>0</v>
      </c>
      <c r="F221" s="69">
        <v>0</v>
      </c>
      <c r="G221" s="163">
        <f t="shared" si="47"/>
        <v>0</v>
      </c>
      <c r="H221" s="226" t="s">
        <v>80</v>
      </c>
    </row>
    <row r="222" spans="1:8" ht="22.5" customHeight="1" x14ac:dyDescent="0.2">
      <c r="A222" s="320" t="s">
        <v>1105</v>
      </c>
      <c r="B222" s="319" t="s">
        <v>1031</v>
      </c>
      <c r="C222" s="6" t="s">
        <v>512</v>
      </c>
      <c r="D222" s="164">
        <f>SUM(D223:D226)</f>
        <v>3248.3</v>
      </c>
      <c r="E222" s="262">
        <f>E223+E224+E225+E226</f>
        <v>100</v>
      </c>
      <c r="F222" s="164">
        <f>SUM(F223:F226)</f>
        <v>378.09999999999997</v>
      </c>
      <c r="G222" s="262">
        <f>G223+G224+G225+G226</f>
        <v>100.00000000000001</v>
      </c>
      <c r="H222" s="226">
        <f t="shared" si="41"/>
        <v>-88.360065264907803</v>
      </c>
    </row>
    <row r="223" spans="1:8" ht="31.5" x14ac:dyDescent="0.2">
      <c r="A223" s="320"/>
      <c r="B223" s="319"/>
      <c r="C223" s="6" t="s">
        <v>513</v>
      </c>
      <c r="D223" s="164">
        <v>325</v>
      </c>
      <c r="E223" s="163">
        <f>D223/D$222*100</f>
        <v>10.00523350675738</v>
      </c>
      <c r="F223" s="164">
        <v>30.2</v>
      </c>
      <c r="G223" s="163">
        <f>F223/F$222*100</f>
        <v>7.9873049457815402</v>
      </c>
      <c r="H223" s="226">
        <f t="shared" si="41"/>
        <v>-90.707692307692312</v>
      </c>
    </row>
    <row r="224" spans="1:8" ht="19.5" customHeight="1" x14ac:dyDescent="0.2">
      <c r="A224" s="320"/>
      <c r="B224" s="319"/>
      <c r="C224" s="6" t="s">
        <v>514</v>
      </c>
      <c r="D224" s="69">
        <v>0</v>
      </c>
      <c r="E224" s="163">
        <f t="shared" ref="E224:G226" si="48">D224/D$222*100</f>
        <v>0</v>
      </c>
      <c r="F224" s="164">
        <v>0</v>
      </c>
      <c r="G224" s="163">
        <f t="shared" si="48"/>
        <v>0</v>
      </c>
      <c r="H224" s="226" t="s">
        <v>80</v>
      </c>
    </row>
    <row r="225" spans="1:8" ht="21" customHeight="1" x14ac:dyDescent="0.2">
      <c r="A225" s="320"/>
      <c r="B225" s="319"/>
      <c r="C225" s="6" t="s">
        <v>515</v>
      </c>
      <c r="D225" s="69">
        <v>2923.3</v>
      </c>
      <c r="E225" s="163">
        <f t="shared" si="48"/>
        <v>89.994766493242622</v>
      </c>
      <c r="F225" s="164">
        <v>347.9</v>
      </c>
      <c r="G225" s="163">
        <f t="shared" si="48"/>
        <v>92.012695054218469</v>
      </c>
      <c r="H225" s="226">
        <f t="shared" si="41"/>
        <v>-88.099066123901068</v>
      </c>
    </row>
    <row r="226" spans="1:8" ht="31.5" customHeight="1" x14ac:dyDescent="0.2">
      <c r="A226" s="320"/>
      <c r="B226" s="319"/>
      <c r="C226" s="6" t="s">
        <v>516</v>
      </c>
      <c r="D226" s="70">
        <v>0</v>
      </c>
      <c r="E226" s="163">
        <f t="shared" si="48"/>
        <v>0</v>
      </c>
      <c r="F226" s="164">
        <v>0</v>
      </c>
      <c r="G226" s="163">
        <f t="shared" si="48"/>
        <v>0</v>
      </c>
      <c r="H226" s="226" t="s">
        <v>80</v>
      </c>
    </row>
    <row r="227" spans="1:8" x14ac:dyDescent="0.2">
      <c r="A227" s="296" t="s">
        <v>86</v>
      </c>
      <c r="B227" s="269" t="s">
        <v>826</v>
      </c>
      <c r="C227" s="106" t="s">
        <v>512</v>
      </c>
      <c r="D227" s="165">
        <f>SUM(D228:D231)</f>
        <v>5260</v>
      </c>
      <c r="E227" s="168">
        <f>E228+E229+E230+E231</f>
        <v>100.00000000000001</v>
      </c>
      <c r="F227" s="165">
        <f>SUM(F228:F231)</f>
        <v>3755.2000000000003</v>
      </c>
      <c r="G227" s="264">
        <f>G228+G229+G230+G231</f>
        <v>100</v>
      </c>
      <c r="H227" s="225">
        <f t="shared" si="41"/>
        <v>-28.608365019011401</v>
      </c>
    </row>
    <row r="228" spans="1:8" ht="31.5" x14ac:dyDescent="0.2">
      <c r="A228" s="296"/>
      <c r="B228" s="269"/>
      <c r="C228" s="106" t="s">
        <v>513</v>
      </c>
      <c r="D228" s="165">
        <f>D233+D238</f>
        <v>5220</v>
      </c>
      <c r="E228" s="168">
        <f>D228/D$227*100</f>
        <v>99.239543726235752</v>
      </c>
      <c r="F228" s="165">
        <f>F233+F238</f>
        <v>3745.3</v>
      </c>
      <c r="G228" s="168">
        <f>F228/F$227*100</f>
        <v>99.736365573072007</v>
      </c>
      <c r="H228" s="225">
        <f t="shared" si="41"/>
        <v>-28.250957854406124</v>
      </c>
    </row>
    <row r="229" spans="1:8" x14ac:dyDescent="0.2">
      <c r="A229" s="296"/>
      <c r="B229" s="269"/>
      <c r="C229" s="106" t="s">
        <v>514</v>
      </c>
      <c r="D229" s="165">
        <f t="shared" ref="D229:F231" si="49">D234+D239</f>
        <v>0</v>
      </c>
      <c r="E229" s="168">
        <f t="shared" ref="E229:G231" si="50">D229/D$227*100</f>
        <v>0</v>
      </c>
      <c r="F229" s="165">
        <f t="shared" si="49"/>
        <v>0</v>
      </c>
      <c r="G229" s="168">
        <f t="shared" si="50"/>
        <v>0</v>
      </c>
      <c r="H229" s="225" t="e">
        <f t="shared" si="41"/>
        <v>#DIV/0!</v>
      </c>
    </row>
    <row r="230" spans="1:8" x14ac:dyDescent="0.2">
      <c r="A230" s="296"/>
      <c r="B230" s="269"/>
      <c r="C230" s="106" t="s">
        <v>515</v>
      </c>
      <c r="D230" s="165">
        <f t="shared" si="49"/>
        <v>0</v>
      </c>
      <c r="E230" s="168">
        <f t="shared" si="50"/>
        <v>0</v>
      </c>
      <c r="F230" s="165">
        <f t="shared" si="49"/>
        <v>0</v>
      </c>
      <c r="G230" s="168">
        <f t="shared" si="50"/>
        <v>0</v>
      </c>
      <c r="H230" s="225" t="e">
        <f t="shared" si="41"/>
        <v>#DIV/0!</v>
      </c>
    </row>
    <row r="231" spans="1:8" x14ac:dyDescent="0.2">
      <c r="A231" s="296"/>
      <c r="B231" s="269"/>
      <c r="C231" s="106" t="s">
        <v>516</v>
      </c>
      <c r="D231" s="165">
        <f t="shared" si="49"/>
        <v>40</v>
      </c>
      <c r="E231" s="168">
        <f t="shared" si="50"/>
        <v>0.76045627376425851</v>
      </c>
      <c r="F231" s="165">
        <f t="shared" si="49"/>
        <v>9.9</v>
      </c>
      <c r="G231" s="168">
        <f t="shared" si="50"/>
        <v>0.26363442692799316</v>
      </c>
      <c r="H231" s="225">
        <f t="shared" si="41"/>
        <v>-75.25</v>
      </c>
    </row>
    <row r="232" spans="1:8" s="5" customFormat="1" x14ac:dyDescent="0.2">
      <c r="A232" s="320" t="s">
        <v>630</v>
      </c>
      <c r="B232" s="319" t="s">
        <v>829</v>
      </c>
      <c r="C232" s="6" t="s">
        <v>512</v>
      </c>
      <c r="D232" s="164">
        <f>SUM(D233:D236)</f>
        <v>5175</v>
      </c>
      <c r="E232" s="262">
        <f>E233+E234+E235+E236</f>
        <v>100</v>
      </c>
      <c r="F232" s="164">
        <f>SUM(F233:F236)</f>
        <v>3746.9</v>
      </c>
      <c r="G232" s="262">
        <f>G233+G234+G235+G236</f>
        <v>99.999999999999986</v>
      </c>
      <c r="H232" s="226">
        <f t="shared" si="41"/>
        <v>-27.596135265700482</v>
      </c>
    </row>
    <row r="233" spans="1:8" s="5" customFormat="1" ht="31.5" x14ac:dyDescent="0.2">
      <c r="A233" s="320"/>
      <c r="B233" s="319"/>
      <c r="C233" s="6" t="s">
        <v>513</v>
      </c>
      <c r="D233" s="164">
        <v>5135</v>
      </c>
      <c r="E233" s="163">
        <f>D233/D$232*100</f>
        <v>99.227053140096615</v>
      </c>
      <c r="F233" s="164">
        <v>3737</v>
      </c>
      <c r="G233" s="163">
        <f>F233/F$232*100</f>
        <v>99.735781579438992</v>
      </c>
      <c r="H233" s="226">
        <f t="shared" si="41"/>
        <v>-27.224926971762414</v>
      </c>
    </row>
    <row r="234" spans="1:8" s="5" customFormat="1" x14ac:dyDescent="0.2">
      <c r="A234" s="320"/>
      <c r="B234" s="319"/>
      <c r="C234" s="6" t="s">
        <v>514</v>
      </c>
      <c r="D234" s="69">
        <v>0</v>
      </c>
      <c r="E234" s="163">
        <f t="shared" ref="E234:G236" si="51">D234/D$232*100</f>
        <v>0</v>
      </c>
      <c r="F234" s="69">
        <v>0</v>
      </c>
      <c r="G234" s="163">
        <f t="shared" si="51"/>
        <v>0</v>
      </c>
      <c r="H234" s="226" t="s">
        <v>80</v>
      </c>
    </row>
    <row r="235" spans="1:8" s="5" customFormat="1" x14ac:dyDescent="0.2">
      <c r="A235" s="320"/>
      <c r="B235" s="319"/>
      <c r="C235" s="6" t="s">
        <v>515</v>
      </c>
      <c r="D235" s="69">
        <v>0</v>
      </c>
      <c r="E235" s="163">
        <f t="shared" si="51"/>
        <v>0</v>
      </c>
      <c r="F235" s="69">
        <v>0</v>
      </c>
      <c r="G235" s="163">
        <f t="shared" si="51"/>
        <v>0</v>
      </c>
      <c r="H235" s="226" t="s">
        <v>80</v>
      </c>
    </row>
    <row r="236" spans="1:8" s="5" customFormat="1" x14ac:dyDescent="0.2">
      <c r="A236" s="320"/>
      <c r="B236" s="319"/>
      <c r="C236" s="6" t="s">
        <v>516</v>
      </c>
      <c r="D236" s="164">
        <v>40</v>
      </c>
      <c r="E236" s="163">
        <f t="shared" si="51"/>
        <v>0.77294685990338163</v>
      </c>
      <c r="F236" s="164">
        <v>9.9</v>
      </c>
      <c r="G236" s="163">
        <f t="shared" si="51"/>
        <v>0.26421842056099709</v>
      </c>
      <c r="H236" s="226">
        <f t="shared" si="41"/>
        <v>-75.25</v>
      </c>
    </row>
    <row r="237" spans="1:8" x14ac:dyDescent="0.2">
      <c r="A237" s="320" t="s">
        <v>631</v>
      </c>
      <c r="B237" s="319" t="s">
        <v>830</v>
      </c>
      <c r="C237" s="6" t="s">
        <v>512</v>
      </c>
      <c r="D237" s="164">
        <f>SUM(D238:D241)</f>
        <v>85</v>
      </c>
      <c r="E237" s="262">
        <f>E238+E239+E240+E241</f>
        <v>100</v>
      </c>
      <c r="F237" s="164">
        <f>SUM(F238:F241)</f>
        <v>8.3000000000000007</v>
      </c>
      <c r="G237" s="262">
        <f>G238+G239+G240+G241</f>
        <v>100</v>
      </c>
      <c r="H237" s="226">
        <f t="shared" si="41"/>
        <v>-90.235294117647058</v>
      </c>
    </row>
    <row r="238" spans="1:8" ht="31.5" x14ac:dyDescent="0.2">
      <c r="A238" s="320"/>
      <c r="B238" s="319"/>
      <c r="C238" s="6" t="s">
        <v>513</v>
      </c>
      <c r="D238" s="164">
        <v>85</v>
      </c>
      <c r="E238" s="163">
        <f>D238/D$237*100</f>
        <v>100</v>
      </c>
      <c r="F238" s="164">
        <v>8.3000000000000007</v>
      </c>
      <c r="G238" s="163">
        <f>F238/F$237*100</f>
        <v>100</v>
      </c>
      <c r="H238" s="226">
        <f t="shared" si="41"/>
        <v>-90.235294117647058</v>
      </c>
    </row>
    <row r="239" spans="1:8" x14ac:dyDescent="0.2">
      <c r="A239" s="320"/>
      <c r="B239" s="319"/>
      <c r="C239" s="6" t="s">
        <v>514</v>
      </c>
      <c r="D239" s="69">
        <v>0</v>
      </c>
      <c r="E239" s="163">
        <f t="shared" ref="E239:G241" si="52">D239/D$237*100</f>
        <v>0</v>
      </c>
      <c r="F239" s="69">
        <v>0</v>
      </c>
      <c r="G239" s="163">
        <f t="shared" si="52"/>
        <v>0</v>
      </c>
      <c r="H239" s="226" t="s">
        <v>80</v>
      </c>
    </row>
    <row r="240" spans="1:8" x14ac:dyDescent="0.2">
      <c r="A240" s="320"/>
      <c r="B240" s="319"/>
      <c r="C240" s="6" t="s">
        <v>515</v>
      </c>
      <c r="D240" s="69">
        <v>0</v>
      </c>
      <c r="E240" s="163">
        <f t="shared" si="52"/>
        <v>0</v>
      </c>
      <c r="F240" s="69">
        <v>0</v>
      </c>
      <c r="G240" s="163">
        <f t="shared" si="52"/>
        <v>0</v>
      </c>
      <c r="H240" s="226" t="s">
        <v>80</v>
      </c>
    </row>
    <row r="241" spans="1:8" x14ac:dyDescent="0.2">
      <c r="A241" s="320"/>
      <c r="B241" s="319"/>
      <c r="C241" s="6" t="s">
        <v>516</v>
      </c>
      <c r="D241" s="69">
        <v>0</v>
      </c>
      <c r="E241" s="163">
        <f t="shared" si="52"/>
        <v>0</v>
      </c>
      <c r="F241" s="69">
        <v>0</v>
      </c>
      <c r="G241" s="163">
        <f t="shared" si="52"/>
        <v>0</v>
      </c>
      <c r="H241" s="226" t="s">
        <v>80</v>
      </c>
    </row>
    <row r="242" spans="1:8" x14ac:dyDescent="0.2">
      <c r="A242" s="296" t="s">
        <v>89</v>
      </c>
      <c r="B242" s="269" t="s">
        <v>831</v>
      </c>
      <c r="C242" s="106" t="s">
        <v>512</v>
      </c>
      <c r="D242" s="165">
        <f>SUM(D243:D246)</f>
        <v>14238</v>
      </c>
      <c r="E242" s="168">
        <f>E243</f>
        <v>100</v>
      </c>
      <c r="F242" s="165">
        <f>SUM(F243:F246)</f>
        <v>9522.4000000000015</v>
      </c>
      <c r="G242" s="264">
        <f>G243</f>
        <v>100</v>
      </c>
      <c r="H242" s="225">
        <f t="shared" si="41"/>
        <v>-33.119820199466204</v>
      </c>
    </row>
    <row r="243" spans="1:8" ht="31.5" x14ac:dyDescent="0.2">
      <c r="A243" s="296"/>
      <c r="B243" s="269"/>
      <c r="C243" s="106" t="s">
        <v>513</v>
      </c>
      <c r="D243" s="165">
        <f>D248+D253+D258</f>
        <v>14238</v>
      </c>
      <c r="E243" s="168">
        <f>D243/D$242*100</f>
        <v>100</v>
      </c>
      <c r="F243" s="165">
        <f>F248+F253+F258</f>
        <v>9522.4000000000015</v>
      </c>
      <c r="G243" s="168">
        <f>F243/F$242*100</f>
        <v>100</v>
      </c>
      <c r="H243" s="225">
        <f t="shared" si="41"/>
        <v>-33.119820199466204</v>
      </c>
    </row>
    <row r="244" spans="1:8" x14ac:dyDescent="0.2">
      <c r="A244" s="296"/>
      <c r="B244" s="269"/>
      <c r="C244" s="106" t="s">
        <v>514</v>
      </c>
      <c r="D244" s="165">
        <f t="shared" ref="D244:F246" si="53">D249+D254+D259</f>
        <v>0</v>
      </c>
      <c r="E244" s="168">
        <f t="shared" ref="E244:G246" si="54">D244/D$242*100</f>
        <v>0</v>
      </c>
      <c r="F244" s="165">
        <f t="shared" si="53"/>
        <v>0</v>
      </c>
      <c r="G244" s="168">
        <f t="shared" si="54"/>
        <v>0</v>
      </c>
      <c r="H244" s="225" t="s">
        <v>80</v>
      </c>
    </row>
    <row r="245" spans="1:8" x14ac:dyDescent="0.2">
      <c r="A245" s="296"/>
      <c r="B245" s="269"/>
      <c r="C245" s="106" t="s">
        <v>515</v>
      </c>
      <c r="D245" s="165">
        <f t="shared" si="53"/>
        <v>0</v>
      </c>
      <c r="E245" s="168">
        <f t="shared" si="54"/>
        <v>0</v>
      </c>
      <c r="F245" s="165">
        <f t="shared" si="53"/>
        <v>0</v>
      </c>
      <c r="G245" s="168">
        <f t="shared" si="54"/>
        <v>0</v>
      </c>
      <c r="H245" s="225" t="s">
        <v>80</v>
      </c>
    </row>
    <row r="246" spans="1:8" x14ac:dyDescent="0.2">
      <c r="A246" s="296"/>
      <c r="B246" s="269"/>
      <c r="C246" s="106" t="s">
        <v>516</v>
      </c>
      <c r="D246" s="165">
        <f t="shared" si="53"/>
        <v>0</v>
      </c>
      <c r="E246" s="168">
        <f t="shared" si="54"/>
        <v>0</v>
      </c>
      <c r="F246" s="165">
        <f t="shared" si="53"/>
        <v>0</v>
      </c>
      <c r="G246" s="168">
        <f t="shared" si="54"/>
        <v>0</v>
      </c>
      <c r="H246" s="225" t="s">
        <v>80</v>
      </c>
    </row>
    <row r="247" spans="1:8" x14ac:dyDescent="0.2">
      <c r="A247" s="320" t="s">
        <v>636</v>
      </c>
      <c r="B247" s="319" t="s">
        <v>832</v>
      </c>
      <c r="C247" s="6" t="s">
        <v>512</v>
      </c>
      <c r="D247" s="164">
        <f>SUM(D248:D251)</f>
        <v>12615</v>
      </c>
      <c r="E247" s="163">
        <f>E248</f>
        <v>100</v>
      </c>
      <c r="F247" s="164">
        <f>SUM(F248:F251)</f>
        <v>9181.2000000000007</v>
      </c>
      <c r="G247" s="262">
        <f>G248</f>
        <v>100</v>
      </c>
      <c r="H247" s="226">
        <f t="shared" si="41"/>
        <v>-27.219976218787153</v>
      </c>
    </row>
    <row r="248" spans="1:8" ht="31.5" x14ac:dyDescent="0.2">
      <c r="A248" s="320"/>
      <c r="B248" s="319"/>
      <c r="C248" s="6" t="s">
        <v>513</v>
      </c>
      <c r="D248" s="164">
        <v>12615</v>
      </c>
      <c r="E248" s="163">
        <f>D248/D$247*100</f>
        <v>100</v>
      </c>
      <c r="F248" s="164">
        <v>9181.2000000000007</v>
      </c>
      <c r="G248" s="163">
        <f>F248/F$247*100</f>
        <v>100</v>
      </c>
      <c r="H248" s="226">
        <f t="shared" si="41"/>
        <v>-27.219976218787153</v>
      </c>
    </row>
    <row r="249" spans="1:8" x14ac:dyDescent="0.2">
      <c r="A249" s="320"/>
      <c r="B249" s="319"/>
      <c r="C249" s="6" t="s">
        <v>514</v>
      </c>
      <c r="D249" s="69">
        <v>0</v>
      </c>
      <c r="E249" s="163">
        <f t="shared" ref="E249:G251" si="55">D249/D$247*100</f>
        <v>0</v>
      </c>
      <c r="F249" s="69">
        <v>0</v>
      </c>
      <c r="G249" s="163">
        <f t="shared" si="55"/>
        <v>0</v>
      </c>
      <c r="H249" s="226" t="s">
        <v>80</v>
      </c>
    </row>
    <row r="250" spans="1:8" x14ac:dyDescent="0.2">
      <c r="A250" s="320"/>
      <c r="B250" s="319"/>
      <c r="C250" s="6" t="s">
        <v>515</v>
      </c>
      <c r="D250" s="69">
        <v>0</v>
      </c>
      <c r="E250" s="163">
        <f t="shared" si="55"/>
        <v>0</v>
      </c>
      <c r="F250" s="69">
        <v>0</v>
      </c>
      <c r="G250" s="163">
        <f t="shared" si="55"/>
        <v>0</v>
      </c>
      <c r="H250" s="226" t="s">
        <v>80</v>
      </c>
    </row>
    <row r="251" spans="1:8" x14ac:dyDescent="0.2">
      <c r="A251" s="320"/>
      <c r="B251" s="319"/>
      <c r="C251" s="6" t="s">
        <v>516</v>
      </c>
      <c r="D251" s="69">
        <v>0</v>
      </c>
      <c r="E251" s="163">
        <f t="shared" si="55"/>
        <v>0</v>
      </c>
      <c r="F251" s="69">
        <v>0</v>
      </c>
      <c r="G251" s="163">
        <f t="shared" si="55"/>
        <v>0</v>
      </c>
      <c r="H251" s="226" t="s">
        <v>80</v>
      </c>
    </row>
    <row r="252" spans="1:8" s="5" customFormat="1" x14ac:dyDescent="0.2">
      <c r="A252" s="351" t="s">
        <v>637</v>
      </c>
      <c r="B252" s="323" t="s">
        <v>420</v>
      </c>
      <c r="C252" s="6" t="s">
        <v>512</v>
      </c>
      <c r="D252" s="164">
        <f>SUM(D253:D256)</f>
        <v>1185</v>
      </c>
      <c r="E252" s="262">
        <f>E253</f>
        <v>100</v>
      </c>
      <c r="F252" s="164">
        <f>SUM(F253:F256)</f>
        <v>240.1</v>
      </c>
      <c r="G252" s="262">
        <f>G253</f>
        <v>100</v>
      </c>
      <c r="H252" s="226">
        <f t="shared" si="41"/>
        <v>-79.738396624472571</v>
      </c>
    </row>
    <row r="253" spans="1:8" s="5" customFormat="1" ht="31.5" x14ac:dyDescent="0.2">
      <c r="A253" s="352"/>
      <c r="B253" s="324"/>
      <c r="C253" s="6" t="s">
        <v>513</v>
      </c>
      <c r="D253" s="164">
        <v>1185</v>
      </c>
      <c r="E253" s="163">
        <f>D253/D$252*100</f>
        <v>100</v>
      </c>
      <c r="F253" s="164">
        <v>240.1</v>
      </c>
      <c r="G253" s="163">
        <f>F253/F$252*100</f>
        <v>100</v>
      </c>
      <c r="H253" s="226">
        <f t="shared" si="41"/>
        <v>-79.738396624472571</v>
      </c>
    </row>
    <row r="254" spans="1:8" s="5" customFormat="1" x14ac:dyDescent="0.2">
      <c r="A254" s="352"/>
      <c r="B254" s="324"/>
      <c r="C254" s="6" t="s">
        <v>514</v>
      </c>
      <c r="D254" s="69">
        <v>0</v>
      </c>
      <c r="E254" s="163">
        <f t="shared" ref="E254:G256" si="56">D254/D$252*100</f>
        <v>0</v>
      </c>
      <c r="F254" s="69">
        <v>0</v>
      </c>
      <c r="G254" s="163">
        <f t="shared" si="56"/>
        <v>0</v>
      </c>
      <c r="H254" s="226" t="s">
        <v>80</v>
      </c>
    </row>
    <row r="255" spans="1:8" s="5" customFormat="1" x14ac:dyDescent="0.2">
      <c r="A255" s="352"/>
      <c r="B255" s="324"/>
      <c r="C255" s="6" t="s">
        <v>515</v>
      </c>
      <c r="D255" s="69">
        <v>0</v>
      </c>
      <c r="E255" s="163">
        <f t="shared" si="56"/>
        <v>0</v>
      </c>
      <c r="F255" s="69">
        <v>0</v>
      </c>
      <c r="G255" s="163">
        <f t="shared" si="56"/>
        <v>0</v>
      </c>
      <c r="H255" s="226" t="s">
        <v>80</v>
      </c>
    </row>
    <row r="256" spans="1:8" s="5" customFormat="1" x14ac:dyDescent="0.2">
      <c r="A256" s="353"/>
      <c r="B256" s="325"/>
      <c r="C256" s="6" t="s">
        <v>516</v>
      </c>
      <c r="D256" s="69">
        <v>0</v>
      </c>
      <c r="E256" s="163">
        <f t="shared" si="56"/>
        <v>0</v>
      </c>
      <c r="F256" s="69">
        <v>0</v>
      </c>
      <c r="G256" s="163">
        <f t="shared" si="56"/>
        <v>0</v>
      </c>
      <c r="H256" s="226" t="s">
        <v>80</v>
      </c>
    </row>
    <row r="257" spans="1:8" x14ac:dyDescent="0.2">
      <c r="A257" s="320" t="s">
        <v>639</v>
      </c>
      <c r="B257" s="319" t="s">
        <v>404</v>
      </c>
      <c r="C257" s="6" t="s">
        <v>512</v>
      </c>
      <c r="D257" s="164">
        <f>SUM(D258:D261)</f>
        <v>438</v>
      </c>
      <c r="E257" s="262">
        <f>E258</f>
        <v>100</v>
      </c>
      <c r="F257" s="164">
        <f>SUM(F258:F261)</f>
        <v>101.1</v>
      </c>
      <c r="G257" s="262">
        <f>G258</f>
        <v>100</v>
      </c>
      <c r="H257" s="226">
        <f t="shared" si="41"/>
        <v>-76.917808219178085</v>
      </c>
    </row>
    <row r="258" spans="1:8" ht="31.5" x14ac:dyDescent="0.2">
      <c r="A258" s="320"/>
      <c r="B258" s="319"/>
      <c r="C258" s="6" t="s">
        <v>513</v>
      </c>
      <c r="D258" s="164">
        <v>438</v>
      </c>
      <c r="E258" s="163">
        <f>D258/D$257*100</f>
        <v>100</v>
      </c>
      <c r="F258" s="164">
        <v>101.1</v>
      </c>
      <c r="G258" s="163">
        <f>F258/F$257*100</f>
        <v>100</v>
      </c>
      <c r="H258" s="226">
        <f t="shared" si="41"/>
        <v>-76.917808219178085</v>
      </c>
    </row>
    <row r="259" spans="1:8" x14ac:dyDescent="0.2">
      <c r="A259" s="320"/>
      <c r="B259" s="319"/>
      <c r="C259" s="6" t="s">
        <v>514</v>
      </c>
      <c r="D259" s="69">
        <v>0</v>
      </c>
      <c r="E259" s="163">
        <f t="shared" ref="E259:E261" si="57">D259/D$252*100</f>
        <v>0</v>
      </c>
      <c r="F259" s="69">
        <v>0</v>
      </c>
      <c r="G259" s="163">
        <f t="shared" ref="G259:G261" si="58">F259/F$252*100</f>
        <v>0</v>
      </c>
      <c r="H259" s="226" t="s">
        <v>80</v>
      </c>
    </row>
    <row r="260" spans="1:8" x14ac:dyDescent="0.2">
      <c r="A260" s="320"/>
      <c r="B260" s="319"/>
      <c r="C260" s="6" t="s">
        <v>515</v>
      </c>
      <c r="D260" s="69">
        <v>0</v>
      </c>
      <c r="E260" s="163">
        <f t="shared" si="57"/>
        <v>0</v>
      </c>
      <c r="F260" s="69">
        <v>0</v>
      </c>
      <c r="G260" s="163">
        <f t="shared" si="58"/>
        <v>0</v>
      </c>
      <c r="H260" s="226" t="s">
        <v>80</v>
      </c>
    </row>
    <row r="261" spans="1:8" x14ac:dyDescent="0.2">
      <c r="A261" s="320"/>
      <c r="B261" s="319"/>
      <c r="C261" s="6" t="s">
        <v>516</v>
      </c>
      <c r="D261" s="69">
        <v>0</v>
      </c>
      <c r="E261" s="163">
        <f t="shared" si="57"/>
        <v>0</v>
      </c>
      <c r="F261" s="69">
        <v>0</v>
      </c>
      <c r="G261" s="163">
        <f t="shared" si="58"/>
        <v>0</v>
      </c>
      <c r="H261" s="226" t="s">
        <v>80</v>
      </c>
    </row>
    <row r="262" spans="1:8" x14ac:dyDescent="0.2">
      <c r="A262" s="296" t="s">
        <v>92</v>
      </c>
      <c r="B262" s="269" t="s">
        <v>833</v>
      </c>
      <c r="C262" s="106" t="s">
        <v>512</v>
      </c>
      <c r="D262" s="165">
        <f>SUM(D263:D266)</f>
        <v>47750</v>
      </c>
      <c r="E262" s="168">
        <f>E263+E264+E265+E266</f>
        <v>100.00000000000001</v>
      </c>
      <c r="F262" s="165">
        <f>SUM(F263:F266)</f>
        <v>11742.1</v>
      </c>
      <c r="G262" s="264">
        <f>G263+G264+G265+G266</f>
        <v>100</v>
      </c>
      <c r="H262" s="225">
        <f t="shared" ref="H262:H317" si="59">F262/D262*100-100</f>
        <v>-75.409214659685858</v>
      </c>
    </row>
    <row r="263" spans="1:8" ht="31.5" x14ac:dyDescent="0.2">
      <c r="A263" s="296"/>
      <c r="B263" s="269"/>
      <c r="C263" s="106" t="s">
        <v>513</v>
      </c>
      <c r="D263" s="165">
        <f>D268+D273+D278+D283+D288</f>
        <v>31710</v>
      </c>
      <c r="E263" s="168">
        <f>D263/D$262*100</f>
        <v>66.40837696335079</v>
      </c>
      <c r="F263" s="165">
        <f>F268+F273+F278+F283+F288</f>
        <v>9958</v>
      </c>
      <c r="G263" s="168">
        <f>F263/F$262*100</f>
        <v>84.805954641844309</v>
      </c>
      <c r="H263" s="225">
        <f t="shared" si="59"/>
        <v>-68.596657205928722</v>
      </c>
    </row>
    <row r="264" spans="1:8" x14ac:dyDescent="0.2">
      <c r="A264" s="296"/>
      <c r="B264" s="269"/>
      <c r="C264" s="106" t="s">
        <v>514</v>
      </c>
      <c r="D264" s="165">
        <f t="shared" ref="D264:D266" si="60">D269+D274+D279+D284+D289</f>
        <v>0</v>
      </c>
      <c r="E264" s="168">
        <f t="shared" ref="E264:G266" si="61">D264/D$262*100</f>
        <v>0</v>
      </c>
      <c r="F264" s="165">
        <f t="shared" ref="F264:F266" si="62">F269+F274+F279+F284+F289</f>
        <v>0</v>
      </c>
      <c r="G264" s="168">
        <f t="shared" si="61"/>
        <v>0</v>
      </c>
      <c r="H264" s="225" t="s">
        <v>80</v>
      </c>
    </row>
    <row r="265" spans="1:8" x14ac:dyDescent="0.2">
      <c r="A265" s="296"/>
      <c r="B265" s="269"/>
      <c r="C265" s="106" t="s">
        <v>515</v>
      </c>
      <c r="D265" s="165">
        <f t="shared" si="60"/>
        <v>1650</v>
      </c>
      <c r="E265" s="168">
        <f t="shared" si="61"/>
        <v>3.4554973821989527</v>
      </c>
      <c r="F265" s="165">
        <f t="shared" si="62"/>
        <v>0</v>
      </c>
      <c r="G265" s="168">
        <f t="shared" si="61"/>
        <v>0</v>
      </c>
      <c r="H265" s="225">
        <f t="shared" si="59"/>
        <v>-100</v>
      </c>
    </row>
    <row r="266" spans="1:8" x14ac:dyDescent="0.2">
      <c r="A266" s="296"/>
      <c r="B266" s="269"/>
      <c r="C266" s="106" t="s">
        <v>516</v>
      </c>
      <c r="D266" s="165">
        <f t="shared" si="60"/>
        <v>14390</v>
      </c>
      <c r="E266" s="168">
        <f t="shared" si="61"/>
        <v>30.136125654450264</v>
      </c>
      <c r="F266" s="165">
        <f t="shared" si="62"/>
        <v>1784.1</v>
      </c>
      <c r="G266" s="168">
        <f t="shared" si="61"/>
        <v>15.194045358155694</v>
      </c>
      <c r="H266" s="225">
        <f t="shared" si="59"/>
        <v>-87.601806810284927</v>
      </c>
    </row>
    <row r="267" spans="1:8" x14ac:dyDescent="0.2">
      <c r="A267" s="320" t="s">
        <v>642</v>
      </c>
      <c r="B267" s="319" t="s">
        <v>834</v>
      </c>
      <c r="C267" s="6" t="s">
        <v>512</v>
      </c>
      <c r="D267" s="164">
        <f>SUM(D268:D271)</f>
        <v>1650</v>
      </c>
      <c r="E267" s="163">
        <f>E268+E269+E270+E271</f>
        <v>100</v>
      </c>
      <c r="F267" s="164">
        <f>SUM(F268:F271)</f>
        <v>0</v>
      </c>
      <c r="G267" s="262">
        <f>G270</f>
        <v>0</v>
      </c>
      <c r="H267" s="226">
        <f t="shared" si="59"/>
        <v>-100</v>
      </c>
    </row>
    <row r="268" spans="1:8" ht="31.5" x14ac:dyDescent="0.2">
      <c r="A268" s="320"/>
      <c r="B268" s="319"/>
      <c r="C268" s="6" t="s">
        <v>513</v>
      </c>
      <c r="D268" s="69">
        <v>0</v>
      </c>
      <c r="E268" s="107">
        <f>D268/D$267*100</f>
        <v>0</v>
      </c>
      <c r="F268" s="69">
        <v>0</v>
      </c>
      <c r="G268" s="107">
        <v>0</v>
      </c>
      <c r="H268" s="226" t="s">
        <v>80</v>
      </c>
    </row>
    <row r="269" spans="1:8" x14ac:dyDescent="0.2">
      <c r="A269" s="320"/>
      <c r="B269" s="319"/>
      <c r="C269" s="6" t="s">
        <v>514</v>
      </c>
      <c r="D269" s="69">
        <v>0</v>
      </c>
      <c r="E269" s="107">
        <f t="shared" ref="E269:E271" si="63">D269/D$267*100</f>
        <v>0</v>
      </c>
      <c r="F269" s="69">
        <v>0</v>
      </c>
      <c r="G269" s="107">
        <v>0</v>
      </c>
      <c r="H269" s="226" t="s">
        <v>80</v>
      </c>
    </row>
    <row r="270" spans="1:8" x14ac:dyDescent="0.2">
      <c r="A270" s="320"/>
      <c r="B270" s="319"/>
      <c r="C270" s="6" t="s">
        <v>515</v>
      </c>
      <c r="D270" s="69">
        <v>1650</v>
      </c>
      <c r="E270" s="107">
        <f t="shared" si="63"/>
        <v>100</v>
      </c>
      <c r="F270" s="69">
        <v>0</v>
      </c>
      <c r="G270" s="107">
        <v>0</v>
      </c>
      <c r="H270" s="226">
        <f t="shared" si="59"/>
        <v>-100</v>
      </c>
    </row>
    <row r="271" spans="1:8" x14ac:dyDescent="0.2">
      <c r="A271" s="320"/>
      <c r="B271" s="319"/>
      <c r="C271" s="6" t="s">
        <v>516</v>
      </c>
      <c r="D271" s="69">
        <v>0</v>
      </c>
      <c r="E271" s="107">
        <f t="shared" si="63"/>
        <v>0</v>
      </c>
      <c r="F271" s="69">
        <v>0</v>
      </c>
      <c r="G271" s="107">
        <v>0</v>
      </c>
      <c r="H271" s="226" t="s">
        <v>80</v>
      </c>
    </row>
    <row r="272" spans="1:8" x14ac:dyDescent="0.2">
      <c r="A272" s="320" t="s">
        <v>646</v>
      </c>
      <c r="B272" s="319" t="s">
        <v>835</v>
      </c>
      <c r="C272" s="6" t="s">
        <v>512</v>
      </c>
      <c r="D272" s="164">
        <f>SUM(D273:D276)</f>
        <v>10464</v>
      </c>
      <c r="E272" s="262">
        <f>E273+E274+E275+E276</f>
        <v>100</v>
      </c>
      <c r="F272" s="164">
        <f>SUM(F273:F276)</f>
        <v>0</v>
      </c>
      <c r="G272" s="163">
        <f t="shared" ref="G272" si="64">F272/F$117*100</f>
        <v>0</v>
      </c>
      <c r="H272" s="226">
        <f t="shared" si="59"/>
        <v>-100</v>
      </c>
    </row>
    <row r="273" spans="1:8" ht="31.5" x14ac:dyDescent="0.2">
      <c r="A273" s="320"/>
      <c r="B273" s="319"/>
      <c r="C273" s="6" t="s">
        <v>513</v>
      </c>
      <c r="D273" s="164">
        <v>8344</v>
      </c>
      <c r="E273" s="163">
        <f>D273/D$272*100</f>
        <v>79.740061162079513</v>
      </c>
      <c r="F273" s="69">
        <v>0</v>
      </c>
      <c r="G273" s="163">
        <v>0</v>
      </c>
      <c r="H273" s="226">
        <f t="shared" si="59"/>
        <v>-100</v>
      </c>
    </row>
    <row r="274" spans="1:8" x14ac:dyDescent="0.2">
      <c r="A274" s="320"/>
      <c r="B274" s="319"/>
      <c r="C274" s="6" t="s">
        <v>514</v>
      </c>
      <c r="D274" s="69">
        <v>0</v>
      </c>
      <c r="E274" s="163">
        <f t="shared" ref="E274:E276" si="65">D274/D$272*100</f>
        <v>0</v>
      </c>
      <c r="F274" s="69">
        <v>0</v>
      </c>
      <c r="G274" s="163">
        <v>0</v>
      </c>
      <c r="H274" s="226" t="s">
        <v>80</v>
      </c>
    </row>
    <row r="275" spans="1:8" x14ac:dyDescent="0.2">
      <c r="A275" s="320"/>
      <c r="B275" s="319"/>
      <c r="C275" s="6" t="s">
        <v>515</v>
      </c>
      <c r="D275" s="69">
        <v>0</v>
      </c>
      <c r="E275" s="163">
        <f t="shared" si="65"/>
        <v>0</v>
      </c>
      <c r="F275" s="69">
        <v>0</v>
      </c>
      <c r="G275" s="163">
        <v>0</v>
      </c>
      <c r="H275" s="226" t="s">
        <v>80</v>
      </c>
    </row>
    <row r="276" spans="1:8" x14ac:dyDescent="0.2">
      <c r="A276" s="320"/>
      <c r="B276" s="319"/>
      <c r="C276" s="6" t="s">
        <v>516</v>
      </c>
      <c r="D276" s="164">
        <v>2120</v>
      </c>
      <c r="E276" s="163">
        <f t="shared" si="65"/>
        <v>20.259938837920487</v>
      </c>
      <c r="F276" s="69">
        <v>0</v>
      </c>
      <c r="G276" s="163">
        <v>0</v>
      </c>
      <c r="H276" s="226">
        <f t="shared" si="59"/>
        <v>-100</v>
      </c>
    </row>
    <row r="277" spans="1:8" s="5" customFormat="1" x14ac:dyDescent="0.2">
      <c r="A277" s="320" t="s">
        <v>647</v>
      </c>
      <c r="B277" s="319" t="s">
        <v>836</v>
      </c>
      <c r="C277" s="6" t="s">
        <v>512</v>
      </c>
      <c r="D277" s="164">
        <f>SUM(D278:D281)</f>
        <v>11452</v>
      </c>
      <c r="E277" s="262">
        <f>E278+E279+E280+E281</f>
        <v>100</v>
      </c>
      <c r="F277" s="164">
        <f>SUM(F278:F281)</f>
        <v>148.19999999999999</v>
      </c>
      <c r="G277" s="262">
        <f>G278+G279+G280+G281</f>
        <v>100</v>
      </c>
      <c r="H277" s="226">
        <f t="shared" si="59"/>
        <v>-98.705902899056937</v>
      </c>
    </row>
    <row r="278" spans="1:8" s="5" customFormat="1" ht="31.5" x14ac:dyDescent="0.2">
      <c r="A278" s="320"/>
      <c r="B278" s="319"/>
      <c r="C278" s="6" t="s">
        <v>513</v>
      </c>
      <c r="D278" s="164">
        <v>6374</v>
      </c>
      <c r="E278" s="163">
        <f>D278/D$277*100</f>
        <v>55.658400279427177</v>
      </c>
      <c r="F278" s="164">
        <v>148.19999999999999</v>
      </c>
      <c r="G278" s="163">
        <f>F278/F$277*100</f>
        <v>100</v>
      </c>
      <c r="H278" s="226">
        <f t="shared" si="59"/>
        <v>-97.674929400690303</v>
      </c>
    </row>
    <row r="279" spans="1:8" s="5" customFormat="1" x14ac:dyDescent="0.2">
      <c r="A279" s="320"/>
      <c r="B279" s="319"/>
      <c r="C279" s="6" t="s">
        <v>514</v>
      </c>
      <c r="D279" s="69">
        <v>0</v>
      </c>
      <c r="E279" s="163">
        <f t="shared" ref="E279:G281" si="66">D279/D$277*100</f>
        <v>0</v>
      </c>
      <c r="F279" s="69">
        <v>0</v>
      </c>
      <c r="G279" s="163">
        <f t="shared" si="66"/>
        <v>0</v>
      </c>
      <c r="H279" s="226" t="s">
        <v>80</v>
      </c>
    </row>
    <row r="280" spans="1:8" s="5" customFormat="1" x14ac:dyDescent="0.2">
      <c r="A280" s="320"/>
      <c r="B280" s="319"/>
      <c r="C280" s="6" t="s">
        <v>515</v>
      </c>
      <c r="D280" s="69">
        <v>0</v>
      </c>
      <c r="E280" s="163">
        <f t="shared" si="66"/>
        <v>0</v>
      </c>
      <c r="F280" s="69">
        <v>0</v>
      </c>
      <c r="G280" s="163">
        <f t="shared" si="66"/>
        <v>0</v>
      </c>
      <c r="H280" s="226" t="s">
        <v>80</v>
      </c>
    </row>
    <row r="281" spans="1:8" s="5" customFormat="1" x14ac:dyDescent="0.2">
      <c r="A281" s="320"/>
      <c r="B281" s="319"/>
      <c r="C281" s="6" t="s">
        <v>516</v>
      </c>
      <c r="D281" s="164">
        <v>5078</v>
      </c>
      <c r="E281" s="163">
        <f t="shared" si="66"/>
        <v>44.34159972057283</v>
      </c>
      <c r="F281" s="164">
        <v>0</v>
      </c>
      <c r="G281" s="163">
        <f t="shared" si="66"/>
        <v>0</v>
      </c>
      <c r="H281" s="226">
        <f t="shared" si="59"/>
        <v>-100</v>
      </c>
    </row>
    <row r="282" spans="1:8" x14ac:dyDescent="0.2">
      <c r="A282" s="320" t="s">
        <v>648</v>
      </c>
      <c r="B282" s="319" t="s">
        <v>1032</v>
      </c>
      <c r="C282" s="6" t="s">
        <v>512</v>
      </c>
      <c r="D282" s="164">
        <f>SUM(D283:D286)</f>
        <v>21943</v>
      </c>
      <c r="E282" s="262">
        <f>E283+E284+E285+E286</f>
        <v>100</v>
      </c>
      <c r="F282" s="164">
        <f>SUM(F283:F286)</f>
        <v>11593.9</v>
      </c>
      <c r="G282" s="262">
        <f>G283+G284+G285+G286</f>
        <v>100</v>
      </c>
      <c r="H282" s="226">
        <f t="shared" si="59"/>
        <v>-47.163560133072046</v>
      </c>
    </row>
    <row r="283" spans="1:8" ht="31.5" x14ac:dyDescent="0.2">
      <c r="A283" s="320"/>
      <c r="B283" s="319"/>
      <c r="C283" s="6" t="s">
        <v>513</v>
      </c>
      <c r="D283" s="164">
        <v>14751</v>
      </c>
      <c r="E283" s="163">
        <f>D283/D$282*100</f>
        <v>67.224171717632046</v>
      </c>
      <c r="F283" s="164">
        <v>9809.7999999999993</v>
      </c>
      <c r="G283" s="163">
        <f>F283/F$282*100</f>
        <v>84.611735481589463</v>
      </c>
      <c r="H283" s="226">
        <f t="shared" si="59"/>
        <v>-33.497390007457128</v>
      </c>
    </row>
    <row r="284" spans="1:8" x14ac:dyDescent="0.2">
      <c r="A284" s="320"/>
      <c r="B284" s="319"/>
      <c r="C284" s="6" t="s">
        <v>514</v>
      </c>
      <c r="D284" s="69">
        <v>0</v>
      </c>
      <c r="E284" s="163">
        <f t="shared" ref="E284:G286" si="67">D284/D$282*100</f>
        <v>0</v>
      </c>
      <c r="F284" s="69">
        <v>0</v>
      </c>
      <c r="G284" s="163">
        <f t="shared" si="67"/>
        <v>0</v>
      </c>
      <c r="H284" s="226" t="s">
        <v>80</v>
      </c>
    </row>
    <row r="285" spans="1:8" x14ac:dyDescent="0.2">
      <c r="A285" s="320"/>
      <c r="B285" s="319"/>
      <c r="C285" s="6" t="s">
        <v>515</v>
      </c>
      <c r="D285" s="69">
        <v>0</v>
      </c>
      <c r="E285" s="163">
        <f t="shared" si="67"/>
        <v>0</v>
      </c>
      <c r="F285" s="69">
        <v>0</v>
      </c>
      <c r="G285" s="163">
        <f t="shared" si="67"/>
        <v>0</v>
      </c>
      <c r="H285" s="226" t="s">
        <v>80</v>
      </c>
    </row>
    <row r="286" spans="1:8" x14ac:dyDescent="0.2">
      <c r="A286" s="320"/>
      <c r="B286" s="319"/>
      <c r="C286" s="6" t="s">
        <v>516</v>
      </c>
      <c r="D286" s="164">
        <v>7192</v>
      </c>
      <c r="E286" s="163">
        <f t="shared" si="67"/>
        <v>32.775828282367954</v>
      </c>
      <c r="F286" s="164">
        <v>1784.1</v>
      </c>
      <c r="G286" s="163">
        <f t="shared" si="67"/>
        <v>15.388264518410544</v>
      </c>
      <c r="H286" s="226">
        <f t="shared" si="59"/>
        <v>-75.193270300333708</v>
      </c>
    </row>
    <row r="287" spans="1:8" x14ac:dyDescent="0.2">
      <c r="A287" s="320" t="s">
        <v>841</v>
      </c>
      <c r="B287" s="323" t="s">
        <v>842</v>
      </c>
      <c r="C287" s="6" t="s">
        <v>512</v>
      </c>
      <c r="D287" s="164">
        <f>SUM(D288:D291)</f>
        <v>2241</v>
      </c>
      <c r="E287" s="262">
        <f>E288+E289+E290+E291</f>
        <v>100</v>
      </c>
      <c r="F287" s="164">
        <f>SUM(F288:F291)</f>
        <v>0</v>
      </c>
      <c r="G287" s="163">
        <f t="shared" ref="G287" si="68">F287/F$117*100</f>
        <v>0</v>
      </c>
      <c r="H287" s="226">
        <f t="shared" si="59"/>
        <v>-100</v>
      </c>
    </row>
    <row r="288" spans="1:8" ht="31.5" x14ac:dyDescent="0.2">
      <c r="A288" s="320"/>
      <c r="B288" s="324"/>
      <c r="C288" s="6" t="s">
        <v>513</v>
      </c>
      <c r="D288" s="164">
        <v>2241</v>
      </c>
      <c r="E288" s="163">
        <f>D288/D$287*100</f>
        <v>100</v>
      </c>
      <c r="F288" s="69">
        <v>0</v>
      </c>
      <c r="G288" s="163">
        <v>0</v>
      </c>
      <c r="H288" s="226">
        <f t="shared" si="59"/>
        <v>-100</v>
      </c>
    </row>
    <row r="289" spans="1:8" x14ac:dyDescent="0.2">
      <c r="A289" s="320"/>
      <c r="B289" s="324"/>
      <c r="C289" s="6" t="s">
        <v>514</v>
      </c>
      <c r="D289" s="69">
        <v>0</v>
      </c>
      <c r="E289" s="163">
        <f t="shared" ref="E289:E291" si="69">D289/D$287*100</f>
        <v>0</v>
      </c>
      <c r="F289" s="69">
        <v>0</v>
      </c>
      <c r="G289" s="163">
        <v>0</v>
      </c>
      <c r="H289" s="227" t="s">
        <v>80</v>
      </c>
    </row>
    <row r="290" spans="1:8" x14ac:dyDescent="0.2">
      <c r="A290" s="320"/>
      <c r="B290" s="324"/>
      <c r="C290" s="6" t="s">
        <v>515</v>
      </c>
      <c r="D290" s="69">
        <v>0</v>
      </c>
      <c r="E290" s="163">
        <f t="shared" si="69"/>
        <v>0</v>
      </c>
      <c r="F290" s="69">
        <v>0</v>
      </c>
      <c r="G290" s="163">
        <v>0</v>
      </c>
      <c r="H290" s="227" t="s">
        <v>80</v>
      </c>
    </row>
    <row r="291" spans="1:8" x14ac:dyDescent="0.2">
      <c r="A291" s="320"/>
      <c r="B291" s="325"/>
      <c r="C291" s="6" t="s">
        <v>516</v>
      </c>
      <c r="D291" s="69">
        <v>0</v>
      </c>
      <c r="E291" s="163">
        <f t="shared" si="69"/>
        <v>0</v>
      </c>
      <c r="F291" s="69">
        <v>0</v>
      </c>
      <c r="G291" s="163">
        <v>0</v>
      </c>
      <c r="H291" s="227" t="s">
        <v>80</v>
      </c>
    </row>
    <row r="292" spans="1:8" x14ac:dyDescent="0.2">
      <c r="A292" s="296" t="s">
        <v>93</v>
      </c>
      <c r="B292" s="269" t="s">
        <v>837</v>
      </c>
      <c r="C292" s="106" t="s">
        <v>512</v>
      </c>
      <c r="D292" s="165">
        <f>SUM(D293:D296)</f>
        <v>369</v>
      </c>
      <c r="E292" s="168">
        <f>E293</f>
        <v>100</v>
      </c>
      <c r="F292" s="165">
        <f>SUM(F293:F296)</f>
        <v>84.7</v>
      </c>
      <c r="G292" s="168">
        <f>G293</f>
        <v>100</v>
      </c>
      <c r="H292" s="225">
        <f t="shared" si="59"/>
        <v>-77.046070460704613</v>
      </c>
    </row>
    <row r="293" spans="1:8" ht="31.5" x14ac:dyDescent="0.2">
      <c r="A293" s="296"/>
      <c r="B293" s="269"/>
      <c r="C293" s="106" t="s">
        <v>513</v>
      </c>
      <c r="D293" s="165">
        <f>D298+D303</f>
        <v>369</v>
      </c>
      <c r="E293" s="168">
        <f>D293/D$292*100</f>
        <v>100</v>
      </c>
      <c r="F293" s="165">
        <f>F298+F303</f>
        <v>84.7</v>
      </c>
      <c r="G293" s="168">
        <f>F293/F$292*100</f>
        <v>100</v>
      </c>
      <c r="H293" s="225">
        <f t="shared" si="59"/>
        <v>-77.046070460704613</v>
      </c>
    </row>
    <row r="294" spans="1:8" x14ac:dyDescent="0.2">
      <c r="A294" s="296"/>
      <c r="B294" s="269"/>
      <c r="C294" s="106" t="s">
        <v>514</v>
      </c>
      <c r="D294" s="165">
        <f t="shared" ref="D294:F296" si="70">D299+D304</f>
        <v>0</v>
      </c>
      <c r="E294" s="168">
        <f t="shared" ref="E294:G296" si="71">D294/D$292*100</f>
        <v>0</v>
      </c>
      <c r="F294" s="165">
        <f t="shared" si="70"/>
        <v>0</v>
      </c>
      <c r="G294" s="168">
        <f t="shared" si="71"/>
        <v>0</v>
      </c>
      <c r="H294" s="225" t="s">
        <v>80</v>
      </c>
    </row>
    <row r="295" spans="1:8" x14ac:dyDescent="0.2">
      <c r="A295" s="296"/>
      <c r="B295" s="269"/>
      <c r="C295" s="106" t="s">
        <v>515</v>
      </c>
      <c r="D295" s="165">
        <f t="shared" si="70"/>
        <v>0</v>
      </c>
      <c r="E295" s="168">
        <f t="shared" si="71"/>
        <v>0</v>
      </c>
      <c r="F295" s="165">
        <f t="shared" si="70"/>
        <v>0</v>
      </c>
      <c r="G295" s="168">
        <f t="shared" si="71"/>
        <v>0</v>
      </c>
      <c r="H295" s="225" t="s">
        <v>80</v>
      </c>
    </row>
    <row r="296" spans="1:8" x14ac:dyDescent="0.2">
      <c r="A296" s="296"/>
      <c r="B296" s="269"/>
      <c r="C296" s="106" t="s">
        <v>516</v>
      </c>
      <c r="D296" s="165">
        <f t="shared" si="70"/>
        <v>0</v>
      </c>
      <c r="E296" s="168">
        <f t="shared" si="71"/>
        <v>0</v>
      </c>
      <c r="F296" s="165">
        <f t="shared" si="70"/>
        <v>0</v>
      </c>
      <c r="G296" s="168">
        <f t="shared" si="71"/>
        <v>0</v>
      </c>
      <c r="H296" s="225" t="s">
        <v>80</v>
      </c>
    </row>
    <row r="297" spans="1:8" x14ac:dyDescent="0.2">
      <c r="A297" s="320" t="s">
        <v>652</v>
      </c>
      <c r="B297" s="325" t="s">
        <v>1106</v>
      </c>
      <c r="C297" s="6" t="s">
        <v>512</v>
      </c>
      <c r="D297" s="164">
        <f>SUM(D298:D301)</f>
        <v>340</v>
      </c>
      <c r="E297" s="163">
        <f>E298</f>
        <v>100</v>
      </c>
      <c r="F297" s="164">
        <f>SUM(F298:F301)</f>
        <v>84.7</v>
      </c>
      <c r="G297" s="163">
        <f>G298</f>
        <v>100</v>
      </c>
      <c r="H297" s="226">
        <f t="shared" si="59"/>
        <v>-75.088235294117652</v>
      </c>
    </row>
    <row r="298" spans="1:8" ht="31.5" x14ac:dyDescent="0.2">
      <c r="A298" s="320"/>
      <c r="B298" s="319"/>
      <c r="C298" s="6" t="s">
        <v>513</v>
      </c>
      <c r="D298" s="164">
        <v>340</v>
      </c>
      <c r="E298" s="163">
        <f>D298/D$297*100</f>
        <v>100</v>
      </c>
      <c r="F298" s="164">
        <v>84.7</v>
      </c>
      <c r="G298" s="163">
        <f>F298/F$297*100</f>
        <v>100</v>
      </c>
      <c r="H298" s="226">
        <f t="shared" si="59"/>
        <v>-75.088235294117652</v>
      </c>
    </row>
    <row r="299" spans="1:8" x14ac:dyDescent="0.2">
      <c r="A299" s="320"/>
      <c r="B299" s="319"/>
      <c r="C299" s="6" t="s">
        <v>514</v>
      </c>
      <c r="D299" s="69">
        <v>0</v>
      </c>
      <c r="E299" s="163">
        <f t="shared" ref="E299:G301" si="72">D299/D$297*100</f>
        <v>0</v>
      </c>
      <c r="F299" s="69">
        <v>0</v>
      </c>
      <c r="G299" s="163">
        <f t="shared" si="72"/>
        <v>0</v>
      </c>
      <c r="H299" s="226" t="s">
        <v>80</v>
      </c>
    </row>
    <row r="300" spans="1:8" x14ac:dyDescent="0.2">
      <c r="A300" s="320"/>
      <c r="B300" s="319"/>
      <c r="C300" s="6" t="s">
        <v>515</v>
      </c>
      <c r="D300" s="69">
        <v>0</v>
      </c>
      <c r="E300" s="163">
        <f t="shared" si="72"/>
        <v>0</v>
      </c>
      <c r="F300" s="69">
        <v>0</v>
      </c>
      <c r="G300" s="163">
        <f t="shared" si="72"/>
        <v>0</v>
      </c>
      <c r="H300" s="226" t="s">
        <v>80</v>
      </c>
    </row>
    <row r="301" spans="1:8" x14ac:dyDescent="0.2">
      <c r="A301" s="320"/>
      <c r="B301" s="319"/>
      <c r="C301" s="6" t="s">
        <v>516</v>
      </c>
      <c r="D301" s="69">
        <v>0</v>
      </c>
      <c r="E301" s="163">
        <f t="shared" si="72"/>
        <v>0</v>
      </c>
      <c r="F301" s="69">
        <v>0</v>
      </c>
      <c r="G301" s="163">
        <f t="shared" si="72"/>
        <v>0</v>
      </c>
      <c r="H301" s="226" t="s">
        <v>80</v>
      </c>
    </row>
    <row r="302" spans="1:8" x14ac:dyDescent="0.2">
      <c r="A302" s="351" t="s">
        <v>843</v>
      </c>
      <c r="B302" s="319" t="s">
        <v>844</v>
      </c>
      <c r="C302" s="6" t="s">
        <v>512</v>
      </c>
      <c r="D302" s="164">
        <f>SUM(D303:D306)</f>
        <v>29</v>
      </c>
      <c r="E302" s="163">
        <f>E303</f>
        <v>100</v>
      </c>
      <c r="F302" s="164">
        <f>SUM(F303:F306)</f>
        <v>0</v>
      </c>
      <c r="G302" s="163">
        <f t="shared" ref="G302" si="73">F302/F$117*100</f>
        <v>0</v>
      </c>
      <c r="H302" s="226">
        <f t="shared" si="59"/>
        <v>-100</v>
      </c>
    </row>
    <row r="303" spans="1:8" ht="31.5" x14ac:dyDescent="0.2">
      <c r="A303" s="352"/>
      <c r="B303" s="319"/>
      <c r="C303" s="6" t="s">
        <v>513</v>
      </c>
      <c r="D303" s="164">
        <v>29</v>
      </c>
      <c r="E303" s="163">
        <f>D303/D$302*100</f>
        <v>100</v>
      </c>
      <c r="F303" s="164">
        <v>0</v>
      </c>
      <c r="G303" s="163">
        <v>0</v>
      </c>
      <c r="H303" s="226">
        <f t="shared" si="59"/>
        <v>-100</v>
      </c>
    </row>
    <row r="304" spans="1:8" x14ac:dyDescent="0.2">
      <c r="A304" s="352"/>
      <c r="B304" s="319"/>
      <c r="C304" s="6" t="s">
        <v>514</v>
      </c>
      <c r="D304" s="69">
        <v>0</v>
      </c>
      <c r="E304" s="163">
        <f t="shared" ref="E304:E306" si="74">D304/D$302*100</f>
        <v>0</v>
      </c>
      <c r="F304" s="69">
        <v>0</v>
      </c>
      <c r="G304" s="163">
        <v>0</v>
      </c>
      <c r="H304" s="226" t="s">
        <v>80</v>
      </c>
    </row>
    <row r="305" spans="1:8" x14ac:dyDescent="0.2">
      <c r="A305" s="352"/>
      <c r="B305" s="319"/>
      <c r="C305" s="6" t="s">
        <v>515</v>
      </c>
      <c r="D305" s="69">
        <v>0</v>
      </c>
      <c r="E305" s="163">
        <f t="shared" si="74"/>
        <v>0</v>
      </c>
      <c r="F305" s="69">
        <v>0</v>
      </c>
      <c r="G305" s="163">
        <v>0</v>
      </c>
      <c r="H305" s="226" t="s">
        <v>80</v>
      </c>
    </row>
    <row r="306" spans="1:8" x14ac:dyDescent="0.2">
      <c r="A306" s="353"/>
      <c r="B306" s="323"/>
      <c r="C306" s="6" t="s">
        <v>516</v>
      </c>
      <c r="D306" s="69">
        <v>0</v>
      </c>
      <c r="E306" s="163">
        <f t="shared" si="74"/>
        <v>0</v>
      </c>
      <c r="F306" s="69">
        <v>0</v>
      </c>
      <c r="G306" s="163">
        <v>0</v>
      </c>
      <c r="H306" s="226" t="s">
        <v>80</v>
      </c>
    </row>
    <row r="307" spans="1:8" x14ac:dyDescent="0.2">
      <c r="A307" s="296" t="s">
        <v>94</v>
      </c>
      <c r="B307" s="269" t="s">
        <v>95</v>
      </c>
      <c r="C307" s="106" t="s">
        <v>512</v>
      </c>
      <c r="D307" s="165">
        <f>SUM(D308:D311)</f>
        <v>84535</v>
      </c>
      <c r="E307" s="168">
        <f>E308+E309+E310+E311</f>
        <v>100</v>
      </c>
      <c r="F307" s="165">
        <f>SUM(F308:F311)</f>
        <v>33843.699999999997</v>
      </c>
      <c r="G307" s="264">
        <f>G308+G309+G310+G311</f>
        <v>100</v>
      </c>
      <c r="H307" s="225">
        <f t="shared" si="59"/>
        <v>-59.964866623292131</v>
      </c>
    </row>
    <row r="308" spans="1:8" ht="31.5" x14ac:dyDescent="0.2">
      <c r="A308" s="296"/>
      <c r="B308" s="269"/>
      <c r="C308" s="106" t="s">
        <v>513</v>
      </c>
      <c r="D308" s="165">
        <f>D313+D318+D323+D328+D333</f>
        <v>71272</v>
      </c>
      <c r="E308" s="168">
        <f>D308/D$307*100</f>
        <v>84.310640563080383</v>
      </c>
      <c r="F308" s="165">
        <f>F313+F318+F323+F328+F333</f>
        <v>28014.1</v>
      </c>
      <c r="G308" s="168">
        <f>F308/F$307*100</f>
        <v>82.774933000824376</v>
      </c>
      <c r="H308" s="225">
        <f t="shared" si="59"/>
        <v>-60.69410147042317</v>
      </c>
    </row>
    <row r="309" spans="1:8" x14ac:dyDescent="0.2">
      <c r="A309" s="296"/>
      <c r="B309" s="269"/>
      <c r="C309" s="106" t="s">
        <v>514</v>
      </c>
      <c r="D309" s="165">
        <f t="shared" ref="D309:F311" si="75">D314+D319+D324+D329+D334</f>
        <v>0</v>
      </c>
      <c r="E309" s="168">
        <f t="shared" ref="E309:G311" si="76">D309/D$307*100</f>
        <v>0</v>
      </c>
      <c r="F309" s="165">
        <f t="shared" si="75"/>
        <v>0</v>
      </c>
      <c r="G309" s="168">
        <f t="shared" si="76"/>
        <v>0</v>
      </c>
      <c r="H309" s="225" t="s">
        <v>80</v>
      </c>
    </row>
    <row r="310" spans="1:8" x14ac:dyDescent="0.2">
      <c r="A310" s="296"/>
      <c r="B310" s="269"/>
      <c r="C310" s="106" t="s">
        <v>515</v>
      </c>
      <c r="D310" s="165">
        <f t="shared" si="75"/>
        <v>13263</v>
      </c>
      <c r="E310" s="168">
        <f t="shared" si="76"/>
        <v>15.68935943691962</v>
      </c>
      <c r="F310" s="165">
        <f t="shared" si="75"/>
        <v>5829.6</v>
      </c>
      <c r="G310" s="168">
        <f t="shared" si="76"/>
        <v>17.225066999175624</v>
      </c>
      <c r="H310" s="225">
        <f t="shared" si="59"/>
        <v>-56.04614340646912</v>
      </c>
    </row>
    <row r="311" spans="1:8" x14ac:dyDescent="0.2">
      <c r="A311" s="296"/>
      <c r="B311" s="269"/>
      <c r="C311" s="106" t="s">
        <v>516</v>
      </c>
      <c r="D311" s="165">
        <f t="shared" si="75"/>
        <v>0</v>
      </c>
      <c r="E311" s="168">
        <f t="shared" si="76"/>
        <v>0</v>
      </c>
      <c r="F311" s="165">
        <f t="shared" si="75"/>
        <v>0</v>
      </c>
      <c r="G311" s="168">
        <f t="shared" si="76"/>
        <v>0</v>
      </c>
      <c r="H311" s="225" t="s">
        <v>80</v>
      </c>
    </row>
    <row r="312" spans="1:8" x14ac:dyDescent="0.2">
      <c r="A312" s="320" t="s">
        <v>654</v>
      </c>
      <c r="B312" s="319" t="s">
        <v>443</v>
      </c>
      <c r="C312" s="6" t="s">
        <v>512</v>
      </c>
      <c r="D312" s="164">
        <f>SUM(D313:D316)</f>
        <v>11130</v>
      </c>
      <c r="E312" s="163">
        <f>E313</f>
        <v>100</v>
      </c>
      <c r="F312" s="164">
        <f>SUM(F313:F316)</f>
        <v>3577.1</v>
      </c>
      <c r="G312" s="163">
        <f>G313</f>
        <v>100</v>
      </c>
      <c r="H312" s="226">
        <f t="shared" si="59"/>
        <v>-67.860736747529202</v>
      </c>
    </row>
    <row r="313" spans="1:8" ht="31.5" x14ac:dyDescent="0.2">
      <c r="A313" s="320"/>
      <c r="B313" s="319"/>
      <c r="C313" s="6" t="s">
        <v>513</v>
      </c>
      <c r="D313" s="164">
        <v>11130</v>
      </c>
      <c r="E313" s="163">
        <f>D313/D$312*100</f>
        <v>100</v>
      </c>
      <c r="F313" s="164">
        <v>3577.1</v>
      </c>
      <c r="G313" s="163">
        <f>F313/F$312*100</f>
        <v>100</v>
      </c>
      <c r="H313" s="226">
        <f t="shared" si="59"/>
        <v>-67.860736747529202</v>
      </c>
    </row>
    <row r="314" spans="1:8" x14ac:dyDescent="0.2">
      <c r="A314" s="320"/>
      <c r="B314" s="319"/>
      <c r="C314" s="6" t="s">
        <v>514</v>
      </c>
      <c r="D314" s="69">
        <v>0</v>
      </c>
      <c r="E314" s="163">
        <f t="shared" ref="E314:G316" si="77">D314/D$312*100</f>
        <v>0</v>
      </c>
      <c r="F314" s="69">
        <v>0</v>
      </c>
      <c r="G314" s="163">
        <f t="shared" si="77"/>
        <v>0</v>
      </c>
      <c r="H314" s="226" t="s">
        <v>80</v>
      </c>
    </row>
    <row r="315" spans="1:8" x14ac:dyDescent="0.2">
      <c r="A315" s="320"/>
      <c r="B315" s="319"/>
      <c r="C315" s="6" t="s">
        <v>515</v>
      </c>
      <c r="D315" s="69">
        <v>0</v>
      </c>
      <c r="E315" s="163">
        <f t="shared" si="77"/>
        <v>0</v>
      </c>
      <c r="F315" s="69">
        <v>0</v>
      </c>
      <c r="G315" s="163">
        <f t="shared" si="77"/>
        <v>0</v>
      </c>
      <c r="H315" s="226" t="s">
        <v>80</v>
      </c>
    </row>
    <row r="316" spans="1:8" x14ac:dyDescent="0.2">
      <c r="A316" s="320"/>
      <c r="B316" s="319"/>
      <c r="C316" s="6" t="s">
        <v>516</v>
      </c>
      <c r="D316" s="69">
        <v>0</v>
      </c>
      <c r="E316" s="163">
        <f t="shared" si="77"/>
        <v>0</v>
      </c>
      <c r="F316" s="69">
        <v>0</v>
      </c>
      <c r="G316" s="163">
        <f t="shared" si="77"/>
        <v>0</v>
      </c>
      <c r="H316" s="226" t="s">
        <v>80</v>
      </c>
    </row>
    <row r="317" spans="1:8" x14ac:dyDescent="0.2">
      <c r="A317" s="320" t="s">
        <v>655</v>
      </c>
      <c r="B317" s="319" t="s">
        <v>838</v>
      </c>
      <c r="C317" s="6" t="s">
        <v>512</v>
      </c>
      <c r="D317" s="164">
        <f>SUM(D318:D321)</f>
        <v>36050</v>
      </c>
      <c r="E317" s="163">
        <f>E318</f>
        <v>100</v>
      </c>
      <c r="F317" s="164">
        <f>SUM(F318:F321)</f>
        <v>16282.9</v>
      </c>
      <c r="G317" s="163">
        <f>G318</f>
        <v>100</v>
      </c>
      <c r="H317" s="226">
        <f t="shared" si="59"/>
        <v>-54.832454923717059</v>
      </c>
    </row>
    <row r="318" spans="1:8" ht="31.5" x14ac:dyDescent="0.2">
      <c r="A318" s="320"/>
      <c r="B318" s="319"/>
      <c r="C318" s="6" t="s">
        <v>513</v>
      </c>
      <c r="D318" s="164">
        <v>36050</v>
      </c>
      <c r="E318" s="163">
        <f>D318/D$317*100</f>
        <v>100</v>
      </c>
      <c r="F318" s="164">
        <v>16282.9</v>
      </c>
      <c r="G318" s="163">
        <f>F318/F$317*100</f>
        <v>100</v>
      </c>
      <c r="H318" s="226">
        <f t="shared" ref="H318:H335" si="78">F318/D318*100-100</f>
        <v>-54.832454923717059</v>
      </c>
    </row>
    <row r="319" spans="1:8" x14ac:dyDescent="0.2">
      <c r="A319" s="320"/>
      <c r="B319" s="319"/>
      <c r="C319" s="6" t="s">
        <v>514</v>
      </c>
      <c r="D319" s="69">
        <v>0</v>
      </c>
      <c r="E319" s="163">
        <f t="shared" ref="E319:G321" si="79">D319/D$317*100</f>
        <v>0</v>
      </c>
      <c r="F319" s="69">
        <v>0</v>
      </c>
      <c r="G319" s="163">
        <f t="shared" si="79"/>
        <v>0</v>
      </c>
      <c r="H319" s="226" t="s">
        <v>80</v>
      </c>
    </row>
    <row r="320" spans="1:8" x14ac:dyDescent="0.2">
      <c r="A320" s="320"/>
      <c r="B320" s="319"/>
      <c r="C320" s="6" t="s">
        <v>515</v>
      </c>
      <c r="D320" s="69">
        <v>0</v>
      </c>
      <c r="E320" s="163">
        <f t="shared" si="79"/>
        <v>0</v>
      </c>
      <c r="F320" s="69">
        <v>0</v>
      </c>
      <c r="G320" s="163">
        <f t="shared" si="79"/>
        <v>0</v>
      </c>
      <c r="H320" s="226" t="s">
        <v>80</v>
      </c>
    </row>
    <row r="321" spans="1:8" x14ac:dyDescent="0.2">
      <c r="A321" s="320"/>
      <c r="B321" s="319"/>
      <c r="C321" s="6" t="s">
        <v>516</v>
      </c>
      <c r="D321" s="69">
        <v>0</v>
      </c>
      <c r="E321" s="163">
        <f t="shared" si="79"/>
        <v>0</v>
      </c>
      <c r="F321" s="69">
        <v>0</v>
      </c>
      <c r="G321" s="163">
        <f t="shared" si="79"/>
        <v>0</v>
      </c>
      <c r="H321" s="226" t="s">
        <v>80</v>
      </c>
    </row>
    <row r="322" spans="1:8" x14ac:dyDescent="0.2">
      <c r="A322" s="320" t="s">
        <v>656</v>
      </c>
      <c r="B322" s="319" t="s">
        <v>1033</v>
      </c>
      <c r="C322" s="6" t="s">
        <v>512</v>
      </c>
      <c r="D322" s="164">
        <f>SUM(D323:D326)</f>
        <v>24022</v>
      </c>
      <c r="E322" s="163">
        <f>E323</f>
        <v>100</v>
      </c>
      <c r="F322" s="164">
        <f>SUM(F323:F326)</f>
        <v>8121.6</v>
      </c>
      <c r="G322" s="163">
        <f>G323</f>
        <v>100</v>
      </c>
      <c r="H322" s="226">
        <f t="shared" si="78"/>
        <v>-66.190991591041552</v>
      </c>
    </row>
    <row r="323" spans="1:8" ht="31.5" x14ac:dyDescent="0.2">
      <c r="A323" s="320"/>
      <c r="B323" s="319"/>
      <c r="C323" s="6" t="s">
        <v>513</v>
      </c>
      <c r="D323" s="164">
        <v>24022</v>
      </c>
      <c r="E323" s="163">
        <f>D323/D$322*100</f>
        <v>100</v>
      </c>
      <c r="F323" s="164">
        <v>8121.6</v>
      </c>
      <c r="G323" s="163">
        <f>F323/F$322*100</f>
        <v>100</v>
      </c>
      <c r="H323" s="226">
        <f t="shared" si="78"/>
        <v>-66.190991591041552</v>
      </c>
    </row>
    <row r="324" spans="1:8" x14ac:dyDescent="0.2">
      <c r="A324" s="320"/>
      <c r="B324" s="319"/>
      <c r="C324" s="6" t="s">
        <v>514</v>
      </c>
      <c r="D324" s="69">
        <v>0</v>
      </c>
      <c r="E324" s="163">
        <f t="shared" ref="E324:G326" si="80">D324/D$322*100</f>
        <v>0</v>
      </c>
      <c r="F324" s="69">
        <v>0</v>
      </c>
      <c r="G324" s="163">
        <f t="shared" si="80"/>
        <v>0</v>
      </c>
      <c r="H324" s="226" t="s">
        <v>80</v>
      </c>
    </row>
    <row r="325" spans="1:8" x14ac:dyDescent="0.2">
      <c r="A325" s="320"/>
      <c r="B325" s="319"/>
      <c r="C325" s="6" t="s">
        <v>515</v>
      </c>
      <c r="D325" s="69">
        <v>0</v>
      </c>
      <c r="E325" s="163">
        <f t="shared" si="80"/>
        <v>0</v>
      </c>
      <c r="F325" s="69">
        <v>0</v>
      </c>
      <c r="G325" s="163">
        <f t="shared" si="80"/>
        <v>0</v>
      </c>
      <c r="H325" s="226" t="s">
        <v>80</v>
      </c>
    </row>
    <row r="326" spans="1:8" x14ac:dyDescent="0.2">
      <c r="A326" s="320"/>
      <c r="B326" s="319"/>
      <c r="C326" s="6" t="s">
        <v>516</v>
      </c>
      <c r="D326" s="69">
        <v>0</v>
      </c>
      <c r="E326" s="163">
        <f t="shared" si="80"/>
        <v>0</v>
      </c>
      <c r="F326" s="69">
        <v>0</v>
      </c>
      <c r="G326" s="163">
        <f t="shared" si="80"/>
        <v>0</v>
      </c>
      <c r="H326" s="226" t="s">
        <v>80</v>
      </c>
    </row>
    <row r="327" spans="1:8" x14ac:dyDescent="0.2">
      <c r="A327" s="320" t="s">
        <v>657</v>
      </c>
      <c r="B327" s="319" t="s">
        <v>839</v>
      </c>
      <c r="C327" s="6" t="s">
        <v>512</v>
      </c>
      <c r="D327" s="164">
        <f>SUM(D328:D331)</f>
        <v>70</v>
      </c>
      <c r="E327" s="163">
        <f>E328</f>
        <v>100</v>
      </c>
      <c r="F327" s="164">
        <f>SUM(F328:F331)</f>
        <v>32.5</v>
      </c>
      <c r="G327" s="163">
        <f>G328</f>
        <v>100</v>
      </c>
      <c r="H327" s="226">
        <f t="shared" si="78"/>
        <v>-53.571428571428569</v>
      </c>
    </row>
    <row r="328" spans="1:8" ht="31.5" x14ac:dyDescent="0.2">
      <c r="A328" s="320"/>
      <c r="B328" s="319"/>
      <c r="C328" s="6" t="s">
        <v>513</v>
      </c>
      <c r="D328" s="164">
        <v>70</v>
      </c>
      <c r="E328" s="163">
        <f>D328/D$327*100</f>
        <v>100</v>
      </c>
      <c r="F328" s="164">
        <v>32.5</v>
      </c>
      <c r="G328" s="163">
        <f>F328/F$327*100</f>
        <v>100</v>
      </c>
      <c r="H328" s="226">
        <f t="shared" si="78"/>
        <v>-53.571428571428569</v>
      </c>
    </row>
    <row r="329" spans="1:8" x14ac:dyDescent="0.2">
      <c r="A329" s="320"/>
      <c r="B329" s="319"/>
      <c r="C329" s="6" t="s">
        <v>514</v>
      </c>
      <c r="D329" s="69">
        <v>0</v>
      </c>
      <c r="E329" s="163">
        <f t="shared" ref="E329:G331" si="81">D329/D$327*100</f>
        <v>0</v>
      </c>
      <c r="F329" s="69">
        <v>0</v>
      </c>
      <c r="G329" s="163">
        <f t="shared" si="81"/>
        <v>0</v>
      </c>
      <c r="H329" s="226" t="s">
        <v>80</v>
      </c>
    </row>
    <row r="330" spans="1:8" x14ac:dyDescent="0.2">
      <c r="A330" s="320"/>
      <c r="B330" s="319"/>
      <c r="C330" s="6" t="s">
        <v>515</v>
      </c>
      <c r="D330" s="69">
        <v>0</v>
      </c>
      <c r="E330" s="163">
        <f t="shared" si="81"/>
        <v>0</v>
      </c>
      <c r="F330" s="69">
        <v>0</v>
      </c>
      <c r="G330" s="163">
        <f t="shared" si="81"/>
        <v>0</v>
      </c>
      <c r="H330" s="226" t="s">
        <v>80</v>
      </c>
    </row>
    <row r="331" spans="1:8" x14ac:dyDescent="0.2">
      <c r="A331" s="320"/>
      <c r="B331" s="319"/>
      <c r="C331" s="6" t="s">
        <v>516</v>
      </c>
      <c r="D331" s="69">
        <v>0</v>
      </c>
      <c r="E331" s="163">
        <f t="shared" si="81"/>
        <v>0</v>
      </c>
      <c r="F331" s="69">
        <v>0</v>
      </c>
      <c r="G331" s="163">
        <f t="shared" si="81"/>
        <v>0</v>
      </c>
      <c r="H331" s="226" t="s">
        <v>80</v>
      </c>
    </row>
    <row r="332" spans="1:8" ht="23.25" customHeight="1" x14ac:dyDescent="0.2">
      <c r="A332" s="320" t="s">
        <v>658</v>
      </c>
      <c r="B332" s="319" t="s">
        <v>840</v>
      </c>
      <c r="C332" s="6" t="s">
        <v>512</v>
      </c>
      <c r="D332" s="164">
        <f>SUM(D333:D336)</f>
        <v>13263</v>
      </c>
      <c r="E332" s="163">
        <f>E335</f>
        <v>100</v>
      </c>
      <c r="F332" s="164">
        <f>SUM(F333:F336)</f>
        <v>5829.6</v>
      </c>
      <c r="G332" s="163">
        <f>G335</f>
        <v>100</v>
      </c>
      <c r="H332" s="226">
        <f t="shared" si="78"/>
        <v>-56.04614340646912</v>
      </c>
    </row>
    <row r="333" spans="1:8" ht="31.5" x14ac:dyDescent="0.2">
      <c r="A333" s="320"/>
      <c r="B333" s="319"/>
      <c r="C333" s="6" t="s">
        <v>513</v>
      </c>
      <c r="D333" s="69">
        <v>0</v>
      </c>
      <c r="E333" s="69">
        <f>D333/D$332*100</f>
        <v>0</v>
      </c>
      <c r="F333" s="69">
        <v>0</v>
      </c>
      <c r="G333" s="69">
        <f>F333/F$332*100</f>
        <v>0</v>
      </c>
      <c r="H333" s="226" t="s">
        <v>80</v>
      </c>
    </row>
    <row r="334" spans="1:8" ht="23.25" customHeight="1" x14ac:dyDescent="0.2">
      <c r="A334" s="320"/>
      <c r="B334" s="319"/>
      <c r="C334" s="6" t="s">
        <v>514</v>
      </c>
      <c r="D334" s="69">
        <v>0</v>
      </c>
      <c r="E334" s="69">
        <f t="shared" ref="E334:G336" si="82">D334/D$332*100</f>
        <v>0</v>
      </c>
      <c r="F334" s="69">
        <v>0</v>
      </c>
      <c r="G334" s="69">
        <f t="shared" si="82"/>
        <v>0</v>
      </c>
      <c r="H334" s="226" t="s">
        <v>80</v>
      </c>
    </row>
    <row r="335" spans="1:8" ht="25.5" customHeight="1" x14ac:dyDescent="0.2">
      <c r="A335" s="320"/>
      <c r="B335" s="319"/>
      <c r="C335" s="6" t="s">
        <v>515</v>
      </c>
      <c r="D335" s="164">
        <v>13263</v>
      </c>
      <c r="E335" s="69">
        <f t="shared" si="82"/>
        <v>100</v>
      </c>
      <c r="F335" s="164">
        <v>5829.6</v>
      </c>
      <c r="G335" s="69">
        <f t="shared" si="82"/>
        <v>100</v>
      </c>
      <c r="H335" s="226">
        <f t="shared" si="78"/>
        <v>-56.04614340646912</v>
      </c>
    </row>
    <row r="336" spans="1:8" ht="36.75" customHeight="1" x14ac:dyDescent="0.2">
      <c r="A336" s="320"/>
      <c r="B336" s="319"/>
      <c r="C336" s="6" t="s">
        <v>516</v>
      </c>
      <c r="D336" s="69">
        <v>0</v>
      </c>
      <c r="E336" s="69">
        <f t="shared" si="82"/>
        <v>0</v>
      </c>
      <c r="F336" s="69">
        <v>0</v>
      </c>
      <c r="G336" s="69">
        <f t="shared" si="82"/>
        <v>0</v>
      </c>
      <c r="H336" s="226" t="s">
        <v>80</v>
      </c>
    </row>
    <row r="337" spans="1:10" x14ac:dyDescent="0.2">
      <c r="A337" s="318" t="s">
        <v>2</v>
      </c>
      <c r="B337" s="349" t="s">
        <v>903</v>
      </c>
      <c r="C337" s="243" t="s">
        <v>512</v>
      </c>
      <c r="D337" s="238">
        <f>SUM(D338:D341)</f>
        <v>16671.2</v>
      </c>
      <c r="E337" s="247">
        <f>SUM(E338:E341)</f>
        <v>99.999999999999986</v>
      </c>
      <c r="F337" s="238">
        <f>SUM(F338:F341)</f>
        <v>11925.779999999999</v>
      </c>
      <c r="G337" s="247">
        <f>SUM(G338:G341)</f>
        <v>100.00000000000001</v>
      </c>
      <c r="H337" s="239">
        <f>F337/D337*100-100</f>
        <v>-28.464777580498108</v>
      </c>
    </row>
    <row r="338" spans="1:10" ht="31.5" x14ac:dyDescent="0.2">
      <c r="A338" s="318"/>
      <c r="B338" s="349"/>
      <c r="C338" s="243" t="s">
        <v>513</v>
      </c>
      <c r="D338" s="248">
        <f>D343+D398+D413+D423</f>
        <v>11484</v>
      </c>
      <c r="E338" s="247">
        <f>D338/D$337*100</f>
        <v>68.885263208407309</v>
      </c>
      <c r="F338" s="248">
        <f>F343+F398+F413+F423</f>
        <v>6959.75</v>
      </c>
      <c r="G338" s="247">
        <f>F338/F$337*100</f>
        <v>58.358866254450447</v>
      </c>
      <c r="H338" s="239">
        <f>F338/D338*100-100</f>
        <v>-39.396116335771502</v>
      </c>
    </row>
    <row r="339" spans="1:10" x14ac:dyDescent="0.2">
      <c r="A339" s="318"/>
      <c r="B339" s="349"/>
      <c r="C339" s="243" t="s">
        <v>514</v>
      </c>
      <c r="D339" s="248">
        <f t="shared" ref="D339:F341" si="83">D344+D399+D414+D424</f>
        <v>2188.1</v>
      </c>
      <c r="E339" s="247">
        <f t="shared" ref="E339:G341" si="84">D339/D$337*100</f>
        <v>13.125029991842219</v>
      </c>
      <c r="F339" s="248">
        <f t="shared" si="83"/>
        <v>2094.8000000000002</v>
      </c>
      <c r="G339" s="247">
        <f t="shared" si="84"/>
        <v>17.565308097248149</v>
      </c>
      <c r="H339" s="239">
        <f>F339/D339*100-100</f>
        <v>-4.263973310177775</v>
      </c>
    </row>
    <row r="340" spans="1:10" x14ac:dyDescent="0.2">
      <c r="A340" s="318"/>
      <c r="B340" s="349"/>
      <c r="C340" s="243" t="s">
        <v>515</v>
      </c>
      <c r="D340" s="248">
        <f t="shared" si="83"/>
        <v>2999.1</v>
      </c>
      <c r="E340" s="247">
        <f t="shared" si="84"/>
        <v>17.989706799750465</v>
      </c>
      <c r="F340" s="248">
        <f t="shared" si="83"/>
        <v>2871.23</v>
      </c>
      <c r="G340" s="247">
        <f t="shared" si="84"/>
        <v>24.075825648301414</v>
      </c>
      <c r="H340" s="239">
        <f t="shared" ref="H340" si="85">F340/D340*100-100</f>
        <v>-4.2636124170584537</v>
      </c>
    </row>
    <row r="341" spans="1:10" x14ac:dyDescent="0.2">
      <c r="A341" s="318"/>
      <c r="B341" s="349"/>
      <c r="C341" s="243" t="s">
        <v>516</v>
      </c>
      <c r="D341" s="248">
        <f t="shared" si="83"/>
        <v>0</v>
      </c>
      <c r="E341" s="247">
        <f t="shared" si="84"/>
        <v>0</v>
      </c>
      <c r="F341" s="248">
        <f t="shared" si="83"/>
        <v>0</v>
      </c>
      <c r="G341" s="247">
        <f t="shared" si="84"/>
        <v>0</v>
      </c>
      <c r="H341" s="239">
        <v>0</v>
      </c>
    </row>
    <row r="342" spans="1:10" x14ac:dyDescent="0.2">
      <c r="A342" s="317" t="s">
        <v>101</v>
      </c>
      <c r="B342" s="350" t="s">
        <v>869</v>
      </c>
      <c r="C342" s="106" t="s">
        <v>512</v>
      </c>
      <c r="D342" s="165">
        <f>SUM(D343:D346)</f>
        <v>8092</v>
      </c>
      <c r="E342" s="165">
        <f>SUM(E343:E346)</f>
        <v>100</v>
      </c>
      <c r="F342" s="165">
        <f>SUM(F343:F346)</f>
        <v>4098.0599999999995</v>
      </c>
      <c r="G342" s="165">
        <f>SUM(G343:G346)</f>
        <v>100</v>
      </c>
      <c r="H342" s="228">
        <f>F342/D342*100-100</f>
        <v>-49.356648541769651</v>
      </c>
    </row>
    <row r="343" spans="1:10" ht="31.5" x14ac:dyDescent="0.2">
      <c r="A343" s="317"/>
      <c r="B343" s="350"/>
      <c r="C343" s="106" t="s">
        <v>513</v>
      </c>
      <c r="D343" s="165">
        <f>D348+D353+D358+D363+D368+D373+D378+D383+D388+D393</f>
        <v>8092</v>
      </c>
      <c r="E343" s="165">
        <f>D343/D$342*100</f>
        <v>100</v>
      </c>
      <c r="F343" s="115">
        <f>F347+F353+F358+F363+F368+F373+F378+F383+F388+F393</f>
        <v>4098.0599999999995</v>
      </c>
      <c r="G343" s="165">
        <f>F343/F$342*100</f>
        <v>100</v>
      </c>
      <c r="H343" s="228">
        <f>F343/D343*100-100</f>
        <v>-49.356648541769651</v>
      </c>
    </row>
    <row r="344" spans="1:10" x14ac:dyDescent="0.2">
      <c r="A344" s="317"/>
      <c r="B344" s="350"/>
      <c r="C344" s="106" t="s">
        <v>514</v>
      </c>
      <c r="D344" s="165">
        <f t="shared" ref="D344:F346" si="86">D349+D354+D359+D364+D369+D374+D379+D384+D389+D394</f>
        <v>0</v>
      </c>
      <c r="E344" s="165">
        <f t="shared" ref="E344:G346" si="87">D344/D$342*100</f>
        <v>0</v>
      </c>
      <c r="F344" s="165">
        <f t="shared" si="86"/>
        <v>0</v>
      </c>
      <c r="G344" s="165">
        <f t="shared" si="87"/>
        <v>0</v>
      </c>
      <c r="H344" s="228" t="s">
        <v>80</v>
      </c>
    </row>
    <row r="345" spans="1:10" x14ac:dyDescent="0.2">
      <c r="A345" s="317"/>
      <c r="B345" s="350"/>
      <c r="C345" s="106" t="s">
        <v>515</v>
      </c>
      <c r="D345" s="165">
        <f t="shared" si="86"/>
        <v>0</v>
      </c>
      <c r="E345" s="165">
        <f t="shared" si="87"/>
        <v>0</v>
      </c>
      <c r="F345" s="115">
        <f t="shared" ref="F345:F346" si="88">F349+F354+F359+F364+F369+F374+F379+F384+F389+F395</f>
        <v>0</v>
      </c>
      <c r="G345" s="165">
        <f t="shared" si="87"/>
        <v>0</v>
      </c>
      <c r="H345" s="228" t="s">
        <v>80</v>
      </c>
    </row>
    <row r="346" spans="1:10" x14ac:dyDescent="0.2">
      <c r="A346" s="317"/>
      <c r="B346" s="350"/>
      <c r="C346" s="106" t="s">
        <v>516</v>
      </c>
      <c r="D346" s="165">
        <f t="shared" si="86"/>
        <v>0</v>
      </c>
      <c r="E346" s="165">
        <f t="shared" si="87"/>
        <v>0</v>
      </c>
      <c r="F346" s="115">
        <f t="shared" si="88"/>
        <v>0</v>
      </c>
      <c r="G346" s="165">
        <f t="shared" si="87"/>
        <v>0</v>
      </c>
      <c r="H346" s="228" t="s">
        <v>80</v>
      </c>
    </row>
    <row r="347" spans="1:10" x14ac:dyDescent="0.2">
      <c r="A347" s="316" t="s">
        <v>102</v>
      </c>
      <c r="B347" s="316" t="s">
        <v>667</v>
      </c>
      <c r="C347" s="6" t="s">
        <v>512</v>
      </c>
      <c r="D347" s="164">
        <f>SUM(D348:D351)</f>
        <v>33</v>
      </c>
      <c r="E347" s="164">
        <f>SUM(E348:E351)</f>
        <v>100</v>
      </c>
      <c r="F347" s="164">
        <f>SUM(F348:F351)</f>
        <v>0</v>
      </c>
      <c r="G347" s="164">
        <v>0</v>
      </c>
      <c r="H347" s="7">
        <f>F347/D347*100-100</f>
        <v>-100</v>
      </c>
    </row>
    <row r="348" spans="1:10" ht="31.5" x14ac:dyDescent="0.2">
      <c r="A348" s="316"/>
      <c r="B348" s="316"/>
      <c r="C348" s="6" t="s">
        <v>513</v>
      </c>
      <c r="D348" s="164">
        <v>33</v>
      </c>
      <c r="E348" s="164">
        <f>D348/D$347*100</f>
        <v>100</v>
      </c>
      <c r="F348" s="67">
        <v>0</v>
      </c>
      <c r="G348" s="164">
        <v>0</v>
      </c>
      <c r="H348" s="7">
        <f t="shared" ref="H348" si="89">F348/D348*100-100</f>
        <v>-100</v>
      </c>
    </row>
    <row r="349" spans="1:10" x14ac:dyDescent="0.2">
      <c r="A349" s="316"/>
      <c r="B349" s="316"/>
      <c r="C349" s="6" t="s">
        <v>514</v>
      </c>
      <c r="D349" s="164">
        <v>0</v>
      </c>
      <c r="E349" s="164">
        <f t="shared" ref="E349:E351" si="90">D349/D$347*100</f>
        <v>0</v>
      </c>
      <c r="F349" s="67">
        <v>0</v>
      </c>
      <c r="G349" s="164">
        <v>0</v>
      </c>
      <c r="H349" s="7" t="s">
        <v>80</v>
      </c>
    </row>
    <row r="350" spans="1:10" x14ac:dyDescent="0.2">
      <c r="A350" s="316"/>
      <c r="B350" s="316"/>
      <c r="C350" s="6" t="s">
        <v>515</v>
      </c>
      <c r="D350" s="164">
        <v>0</v>
      </c>
      <c r="E350" s="164">
        <f t="shared" si="90"/>
        <v>0</v>
      </c>
      <c r="F350" s="67">
        <v>0</v>
      </c>
      <c r="G350" s="164">
        <v>0</v>
      </c>
      <c r="H350" s="7" t="s">
        <v>80</v>
      </c>
    </row>
    <row r="351" spans="1:10" x14ac:dyDescent="0.2">
      <c r="A351" s="316"/>
      <c r="B351" s="316"/>
      <c r="C351" s="6" t="s">
        <v>516</v>
      </c>
      <c r="D351" s="164">
        <v>0</v>
      </c>
      <c r="E351" s="164">
        <f t="shared" si="90"/>
        <v>0</v>
      </c>
      <c r="F351" s="67">
        <v>0</v>
      </c>
      <c r="G351" s="164">
        <v>0</v>
      </c>
      <c r="H351" s="7" t="s">
        <v>80</v>
      </c>
      <c r="I351" s="30"/>
      <c r="J351" s="30"/>
    </row>
    <row r="352" spans="1:10" x14ac:dyDescent="0.2">
      <c r="A352" s="316" t="s">
        <v>103</v>
      </c>
      <c r="B352" s="316" t="s">
        <v>104</v>
      </c>
      <c r="C352" s="6" t="s">
        <v>512</v>
      </c>
      <c r="D352" s="164">
        <f>SUM(D353:D356)</f>
        <v>930</v>
      </c>
      <c r="E352" s="164">
        <f>SUM(E353:E356)</f>
        <v>100</v>
      </c>
      <c r="F352" s="164">
        <f>SUM(F353:F356)</f>
        <v>388.88</v>
      </c>
      <c r="G352" s="164">
        <f>SUM(G353:G356)</f>
        <v>100</v>
      </c>
      <c r="H352" s="7">
        <f>F352/D352*100-100</f>
        <v>-58.184946236559142</v>
      </c>
      <c r="I352" s="30"/>
      <c r="J352" s="30"/>
    </row>
    <row r="353" spans="1:8" ht="31.5" x14ac:dyDescent="0.2">
      <c r="A353" s="316"/>
      <c r="B353" s="316"/>
      <c r="C353" s="6" t="s">
        <v>513</v>
      </c>
      <c r="D353" s="164">
        <v>930</v>
      </c>
      <c r="E353" s="164">
        <f>D353/D$352*100</f>
        <v>100</v>
      </c>
      <c r="F353" s="67">
        <v>388.88</v>
      </c>
      <c r="G353" s="164">
        <f>F353/F$352*100</f>
        <v>100</v>
      </c>
      <c r="H353" s="7">
        <f t="shared" ref="H353:H393" si="91">F353/D353*100-100</f>
        <v>-58.184946236559142</v>
      </c>
    </row>
    <row r="354" spans="1:8" x14ac:dyDescent="0.2">
      <c r="A354" s="316"/>
      <c r="B354" s="316"/>
      <c r="C354" s="6" t="s">
        <v>514</v>
      </c>
      <c r="D354" s="164">
        <v>0</v>
      </c>
      <c r="E354" s="164">
        <f t="shared" ref="E354:G356" si="92">D354/D$352*100</f>
        <v>0</v>
      </c>
      <c r="F354" s="164">
        <v>0</v>
      </c>
      <c r="G354" s="164">
        <f t="shared" si="92"/>
        <v>0</v>
      </c>
      <c r="H354" s="7" t="s">
        <v>80</v>
      </c>
    </row>
    <row r="355" spans="1:8" x14ac:dyDescent="0.2">
      <c r="A355" s="316"/>
      <c r="B355" s="316"/>
      <c r="C355" s="6" t="s">
        <v>515</v>
      </c>
      <c r="D355" s="164">
        <v>0</v>
      </c>
      <c r="E355" s="164">
        <f t="shared" si="92"/>
        <v>0</v>
      </c>
      <c r="F355" s="164">
        <v>0</v>
      </c>
      <c r="G355" s="164">
        <f t="shared" si="92"/>
        <v>0</v>
      </c>
      <c r="H355" s="7" t="s">
        <v>80</v>
      </c>
    </row>
    <row r="356" spans="1:8" x14ac:dyDescent="0.2">
      <c r="A356" s="316"/>
      <c r="B356" s="316"/>
      <c r="C356" s="6" t="s">
        <v>516</v>
      </c>
      <c r="D356" s="164">
        <v>0</v>
      </c>
      <c r="E356" s="164">
        <f t="shared" si="92"/>
        <v>0</v>
      </c>
      <c r="F356" s="164">
        <v>0</v>
      </c>
      <c r="G356" s="164">
        <f t="shared" si="92"/>
        <v>0</v>
      </c>
      <c r="H356" s="7" t="s">
        <v>80</v>
      </c>
    </row>
    <row r="357" spans="1:8" x14ac:dyDescent="0.2">
      <c r="A357" s="316" t="s">
        <v>105</v>
      </c>
      <c r="B357" s="316" t="s">
        <v>106</v>
      </c>
      <c r="C357" s="6" t="s">
        <v>512</v>
      </c>
      <c r="D357" s="164">
        <f>SUM(D358:D361)</f>
        <v>35</v>
      </c>
      <c r="E357" s="164">
        <f>SUM(E358:E361)</f>
        <v>100</v>
      </c>
      <c r="F357" s="164">
        <f>SUM(F358:F361)</f>
        <v>29.82</v>
      </c>
      <c r="G357" s="164">
        <f>SUM(G358:G361)</f>
        <v>100</v>
      </c>
      <c r="H357" s="7">
        <f t="shared" si="91"/>
        <v>-14.799999999999997</v>
      </c>
    </row>
    <row r="358" spans="1:8" ht="31.5" x14ac:dyDescent="0.2">
      <c r="A358" s="316"/>
      <c r="B358" s="316"/>
      <c r="C358" s="6" t="s">
        <v>513</v>
      </c>
      <c r="D358" s="164">
        <v>35</v>
      </c>
      <c r="E358" s="164">
        <f>D358/D$357*100</f>
        <v>100</v>
      </c>
      <c r="F358" s="67">
        <v>29.82</v>
      </c>
      <c r="G358" s="164">
        <f>F358/F$357*100</f>
        <v>100</v>
      </c>
      <c r="H358" s="7">
        <f t="shared" si="91"/>
        <v>-14.799999999999997</v>
      </c>
    </row>
    <row r="359" spans="1:8" x14ac:dyDescent="0.2">
      <c r="A359" s="316"/>
      <c r="B359" s="316"/>
      <c r="C359" s="6" t="s">
        <v>514</v>
      </c>
      <c r="D359" s="164">
        <v>0</v>
      </c>
      <c r="E359" s="164">
        <f t="shared" ref="E359:G361" si="93">D359/D$357*100</f>
        <v>0</v>
      </c>
      <c r="F359" s="164">
        <v>0</v>
      </c>
      <c r="G359" s="164">
        <f t="shared" si="93"/>
        <v>0</v>
      </c>
      <c r="H359" s="7" t="s">
        <v>80</v>
      </c>
    </row>
    <row r="360" spans="1:8" x14ac:dyDescent="0.2">
      <c r="A360" s="316"/>
      <c r="B360" s="316"/>
      <c r="C360" s="6" t="s">
        <v>515</v>
      </c>
      <c r="D360" s="164">
        <v>0</v>
      </c>
      <c r="E360" s="164">
        <f t="shared" si="93"/>
        <v>0</v>
      </c>
      <c r="F360" s="164">
        <v>0</v>
      </c>
      <c r="G360" s="164">
        <f t="shared" si="93"/>
        <v>0</v>
      </c>
      <c r="H360" s="7" t="s">
        <v>80</v>
      </c>
    </row>
    <row r="361" spans="1:8" x14ac:dyDescent="0.2">
      <c r="A361" s="316"/>
      <c r="B361" s="316"/>
      <c r="C361" s="6" t="s">
        <v>516</v>
      </c>
      <c r="D361" s="164">
        <v>0</v>
      </c>
      <c r="E361" s="164">
        <f t="shared" si="93"/>
        <v>0</v>
      </c>
      <c r="F361" s="164">
        <v>0</v>
      </c>
      <c r="G361" s="164">
        <f t="shared" si="93"/>
        <v>0</v>
      </c>
      <c r="H361" s="7" t="s">
        <v>80</v>
      </c>
    </row>
    <row r="362" spans="1:8" x14ac:dyDescent="0.2">
      <c r="A362" s="316" t="s">
        <v>107</v>
      </c>
      <c r="B362" s="316" t="s">
        <v>525</v>
      </c>
      <c r="C362" s="6" t="s">
        <v>512</v>
      </c>
      <c r="D362" s="164">
        <f>SUM(D363:D366)</f>
        <v>35</v>
      </c>
      <c r="E362" s="164">
        <f>SUM(E363:E366)</f>
        <v>100</v>
      </c>
      <c r="F362" s="164">
        <f t="shared" ref="F362" si="94">SUM(F363:F366)</f>
        <v>0</v>
      </c>
      <c r="G362" s="164">
        <v>0</v>
      </c>
      <c r="H362" s="7">
        <f t="shared" si="91"/>
        <v>-100</v>
      </c>
    </row>
    <row r="363" spans="1:8" ht="31.5" x14ac:dyDescent="0.2">
      <c r="A363" s="316"/>
      <c r="B363" s="316"/>
      <c r="C363" s="6" t="s">
        <v>513</v>
      </c>
      <c r="D363" s="164">
        <v>35</v>
      </c>
      <c r="E363" s="164">
        <f>D363/D$362*100</f>
        <v>100</v>
      </c>
      <c r="F363" s="67">
        <v>0</v>
      </c>
      <c r="G363" s="164">
        <v>0</v>
      </c>
      <c r="H363" s="7">
        <f t="shared" si="91"/>
        <v>-100</v>
      </c>
    </row>
    <row r="364" spans="1:8" x14ac:dyDescent="0.2">
      <c r="A364" s="316"/>
      <c r="B364" s="316"/>
      <c r="C364" s="6" t="s">
        <v>514</v>
      </c>
      <c r="D364" s="164">
        <v>0</v>
      </c>
      <c r="E364" s="164">
        <f t="shared" ref="E364:E366" si="95">D364/D$362*100</f>
        <v>0</v>
      </c>
      <c r="F364" s="164">
        <v>0</v>
      </c>
      <c r="G364" s="164">
        <v>0</v>
      </c>
      <c r="H364" s="7" t="s">
        <v>80</v>
      </c>
    </row>
    <row r="365" spans="1:8" x14ac:dyDescent="0.2">
      <c r="A365" s="316"/>
      <c r="B365" s="316"/>
      <c r="C365" s="6" t="s">
        <v>515</v>
      </c>
      <c r="D365" s="164">
        <v>0</v>
      </c>
      <c r="E365" s="164">
        <f t="shared" si="95"/>
        <v>0</v>
      </c>
      <c r="F365" s="164">
        <v>0</v>
      </c>
      <c r="G365" s="164">
        <v>0</v>
      </c>
      <c r="H365" s="7" t="s">
        <v>80</v>
      </c>
    </row>
    <row r="366" spans="1:8" x14ac:dyDescent="0.2">
      <c r="A366" s="316"/>
      <c r="B366" s="316"/>
      <c r="C366" s="6" t="s">
        <v>516</v>
      </c>
      <c r="D366" s="164">
        <v>0</v>
      </c>
      <c r="E366" s="164">
        <f t="shared" si="95"/>
        <v>0</v>
      </c>
      <c r="F366" s="164">
        <v>0</v>
      </c>
      <c r="G366" s="164">
        <v>0</v>
      </c>
      <c r="H366" s="7" t="s">
        <v>80</v>
      </c>
    </row>
    <row r="367" spans="1:8" x14ac:dyDescent="0.2">
      <c r="A367" s="316" t="s">
        <v>109</v>
      </c>
      <c r="B367" s="316" t="s">
        <v>526</v>
      </c>
      <c r="C367" s="6" t="s">
        <v>512</v>
      </c>
      <c r="D367" s="164">
        <f>SUM(D368:D371)</f>
        <v>59</v>
      </c>
      <c r="E367" s="164">
        <f>SUM(E368:E371)</f>
        <v>100</v>
      </c>
      <c r="F367" s="164">
        <f>SUM(F368:F371)</f>
        <v>8.77</v>
      </c>
      <c r="G367" s="164">
        <f>SUM(G368:G371)</f>
        <v>100</v>
      </c>
      <c r="H367" s="7">
        <f t="shared" si="91"/>
        <v>-85.13559322033899</v>
      </c>
    </row>
    <row r="368" spans="1:8" ht="31.5" x14ac:dyDescent="0.2">
      <c r="A368" s="316"/>
      <c r="B368" s="316"/>
      <c r="C368" s="6" t="s">
        <v>513</v>
      </c>
      <c r="D368" s="164">
        <v>59</v>
      </c>
      <c r="E368" s="164">
        <f>D368/D$367*100</f>
        <v>100</v>
      </c>
      <c r="F368" s="67">
        <v>8.77</v>
      </c>
      <c r="G368" s="164">
        <f>F368/F$367*100</f>
        <v>100</v>
      </c>
      <c r="H368" s="7">
        <f t="shared" si="91"/>
        <v>-85.13559322033899</v>
      </c>
    </row>
    <row r="369" spans="1:8" x14ac:dyDescent="0.2">
      <c r="A369" s="316"/>
      <c r="B369" s="316"/>
      <c r="C369" s="6" t="s">
        <v>514</v>
      </c>
      <c r="D369" s="164">
        <v>0</v>
      </c>
      <c r="E369" s="164">
        <f t="shared" ref="E369:G371" si="96">D369/D$367*100</f>
        <v>0</v>
      </c>
      <c r="F369" s="164">
        <v>0</v>
      </c>
      <c r="G369" s="164">
        <f t="shared" si="96"/>
        <v>0</v>
      </c>
      <c r="H369" s="7" t="s">
        <v>80</v>
      </c>
    </row>
    <row r="370" spans="1:8" x14ac:dyDescent="0.2">
      <c r="A370" s="316"/>
      <c r="B370" s="316"/>
      <c r="C370" s="6" t="s">
        <v>515</v>
      </c>
      <c r="D370" s="164">
        <v>0</v>
      </c>
      <c r="E370" s="164">
        <f t="shared" si="96"/>
        <v>0</v>
      </c>
      <c r="F370" s="164">
        <v>0</v>
      </c>
      <c r="G370" s="164">
        <f t="shared" si="96"/>
        <v>0</v>
      </c>
      <c r="H370" s="7" t="s">
        <v>80</v>
      </c>
    </row>
    <row r="371" spans="1:8" x14ac:dyDescent="0.2">
      <c r="A371" s="316"/>
      <c r="B371" s="316"/>
      <c r="C371" s="6" t="s">
        <v>516</v>
      </c>
      <c r="D371" s="164">
        <v>0</v>
      </c>
      <c r="E371" s="164">
        <f t="shared" si="96"/>
        <v>0</v>
      </c>
      <c r="F371" s="164">
        <v>0</v>
      </c>
      <c r="G371" s="164">
        <f t="shared" si="96"/>
        <v>0</v>
      </c>
      <c r="H371" s="7" t="s">
        <v>80</v>
      </c>
    </row>
    <row r="372" spans="1:8" x14ac:dyDescent="0.2">
      <c r="A372" s="316" t="s">
        <v>110</v>
      </c>
      <c r="B372" s="316" t="s">
        <v>111</v>
      </c>
      <c r="C372" s="6" t="s">
        <v>512</v>
      </c>
      <c r="D372" s="164">
        <f>SUM(D373:D376)</f>
        <v>158</v>
      </c>
      <c r="E372" s="164">
        <f>SUM(E373:E376)</f>
        <v>100</v>
      </c>
      <c r="F372" s="164">
        <f>SUM(F373:F376)</f>
        <v>50.15</v>
      </c>
      <c r="G372" s="164">
        <f>SUM(G373:G376)</f>
        <v>100</v>
      </c>
      <c r="H372" s="7">
        <f t="shared" si="91"/>
        <v>-68.259493670886087</v>
      </c>
    </row>
    <row r="373" spans="1:8" ht="31.5" x14ac:dyDescent="0.2">
      <c r="A373" s="316"/>
      <c r="B373" s="316"/>
      <c r="C373" s="6" t="s">
        <v>513</v>
      </c>
      <c r="D373" s="164">
        <v>158</v>
      </c>
      <c r="E373" s="164">
        <f>D373/D$372*100</f>
        <v>100</v>
      </c>
      <c r="F373" s="67">
        <v>50.15</v>
      </c>
      <c r="G373" s="164">
        <f>F373/F$372*100</f>
        <v>100</v>
      </c>
      <c r="H373" s="7">
        <f t="shared" si="91"/>
        <v>-68.259493670886087</v>
      </c>
    </row>
    <row r="374" spans="1:8" x14ac:dyDescent="0.2">
      <c r="A374" s="316"/>
      <c r="B374" s="316"/>
      <c r="C374" s="6" t="s">
        <v>514</v>
      </c>
      <c r="D374" s="164">
        <v>0</v>
      </c>
      <c r="E374" s="164">
        <f t="shared" ref="E374:G376" si="97">D374/D$372*100</f>
        <v>0</v>
      </c>
      <c r="F374" s="164">
        <v>0</v>
      </c>
      <c r="G374" s="164">
        <f t="shared" si="97"/>
        <v>0</v>
      </c>
      <c r="H374" s="7" t="s">
        <v>80</v>
      </c>
    </row>
    <row r="375" spans="1:8" x14ac:dyDescent="0.2">
      <c r="A375" s="316"/>
      <c r="B375" s="316"/>
      <c r="C375" s="6" t="s">
        <v>515</v>
      </c>
      <c r="D375" s="164">
        <v>0</v>
      </c>
      <c r="E375" s="164">
        <f t="shared" si="97"/>
        <v>0</v>
      </c>
      <c r="F375" s="164">
        <v>0</v>
      </c>
      <c r="G375" s="164">
        <f t="shared" si="97"/>
        <v>0</v>
      </c>
      <c r="H375" s="7" t="s">
        <v>80</v>
      </c>
    </row>
    <row r="376" spans="1:8" x14ac:dyDescent="0.2">
      <c r="A376" s="316"/>
      <c r="B376" s="316"/>
      <c r="C376" s="6" t="s">
        <v>516</v>
      </c>
      <c r="D376" s="164">
        <v>0</v>
      </c>
      <c r="E376" s="164">
        <f t="shared" si="97"/>
        <v>0</v>
      </c>
      <c r="F376" s="164">
        <v>0</v>
      </c>
      <c r="G376" s="164">
        <f t="shared" si="97"/>
        <v>0</v>
      </c>
      <c r="H376" s="7" t="s">
        <v>80</v>
      </c>
    </row>
    <row r="377" spans="1:8" x14ac:dyDescent="0.2">
      <c r="A377" s="316" t="s">
        <v>112</v>
      </c>
      <c r="B377" s="316" t="s">
        <v>773</v>
      </c>
      <c r="C377" s="6" t="s">
        <v>512</v>
      </c>
      <c r="D377" s="164">
        <f>SUM(D378:D381)</f>
        <v>71</v>
      </c>
      <c r="E377" s="164">
        <f>SUM(E378:E381)</f>
        <v>100</v>
      </c>
      <c r="F377" s="164">
        <f>SUM(F378:F381)</f>
        <v>29.3</v>
      </c>
      <c r="G377" s="164">
        <f>SUM(G378:G381)</f>
        <v>100</v>
      </c>
      <c r="H377" s="7">
        <f t="shared" si="91"/>
        <v>-58.732394366197184</v>
      </c>
    </row>
    <row r="378" spans="1:8" ht="31.5" x14ac:dyDescent="0.2">
      <c r="A378" s="316"/>
      <c r="B378" s="316"/>
      <c r="C378" s="6" t="s">
        <v>513</v>
      </c>
      <c r="D378" s="164">
        <v>71</v>
      </c>
      <c r="E378" s="164">
        <f>D378/D$377*100</f>
        <v>100</v>
      </c>
      <c r="F378" s="67">
        <v>29.3</v>
      </c>
      <c r="G378" s="164">
        <f>F378/F$377*100</f>
        <v>100</v>
      </c>
      <c r="H378" s="7">
        <f t="shared" si="91"/>
        <v>-58.732394366197184</v>
      </c>
    </row>
    <row r="379" spans="1:8" x14ac:dyDescent="0.2">
      <c r="A379" s="316"/>
      <c r="B379" s="316"/>
      <c r="C379" s="6" t="s">
        <v>514</v>
      </c>
      <c r="D379" s="164">
        <v>0</v>
      </c>
      <c r="E379" s="164">
        <f t="shared" ref="E379:G381" si="98">D379/D$377*100</f>
        <v>0</v>
      </c>
      <c r="F379" s="164">
        <v>0</v>
      </c>
      <c r="G379" s="164">
        <f t="shared" si="98"/>
        <v>0</v>
      </c>
      <c r="H379" s="7" t="s">
        <v>80</v>
      </c>
    </row>
    <row r="380" spans="1:8" x14ac:dyDescent="0.2">
      <c r="A380" s="316"/>
      <c r="B380" s="316"/>
      <c r="C380" s="6" t="s">
        <v>515</v>
      </c>
      <c r="D380" s="164">
        <v>0</v>
      </c>
      <c r="E380" s="164">
        <f t="shared" si="98"/>
        <v>0</v>
      </c>
      <c r="F380" s="164">
        <v>0</v>
      </c>
      <c r="G380" s="164">
        <f t="shared" si="98"/>
        <v>0</v>
      </c>
      <c r="H380" s="7" t="s">
        <v>80</v>
      </c>
    </row>
    <row r="381" spans="1:8" x14ac:dyDescent="0.2">
      <c r="A381" s="316"/>
      <c r="B381" s="316"/>
      <c r="C381" s="6" t="s">
        <v>516</v>
      </c>
      <c r="D381" s="164">
        <v>0</v>
      </c>
      <c r="E381" s="164">
        <f t="shared" si="98"/>
        <v>0</v>
      </c>
      <c r="F381" s="164">
        <v>0</v>
      </c>
      <c r="G381" s="164">
        <f t="shared" si="98"/>
        <v>0</v>
      </c>
      <c r="H381" s="7" t="s">
        <v>80</v>
      </c>
    </row>
    <row r="382" spans="1:8" x14ac:dyDescent="0.2">
      <c r="A382" s="316" t="s">
        <v>114</v>
      </c>
      <c r="B382" s="316" t="s">
        <v>774</v>
      </c>
      <c r="C382" s="6" t="s">
        <v>512</v>
      </c>
      <c r="D382" s="164">
        <f>SUM(D383:D386)</f>
        <v>201</v>
      </c>
      <c r="E382" s="164">
        <f>SUM(E383:E386)</f>
        <v>100</v>
      </c>
      <c r="F382" s="164">
        <f>SUM(F383:F386)</f>
        <v>27.07</v>
      </c>
      <c r="G382" s="164">
        <f>SUM(G383:G386)</f>
        <v>100</v>
      </c>
      <c r="H382" s="7">
        <f t="shared" si="91"/>
        <v>-86.53233830845771</v>
      </c>
    </row>
    <row r="383" spans="1:8" ht="31.5" x14ac:dyDescent="0.2">
      <c r="A383" s="316"/>
      <c r="B383" s="316"/>
      <c r="C383" s="6" t="s">
        <v>513</v>
      </c>
      <c r="D383" s="164">
        <v>201</v>
      </c>
      <c r="E383" s="164">
        <f>D383/D$382*100</f>
        <v>100</v>
      </c>
      <c r="F383" s="164">
        <v>27.07</v>
      </c>
      <c r="G383" s="164">
        <f>F383/F$382*100</f>
        <v>100</v>
      </c>
      <c r="H383" s="7">
        <f t="shared" si="91"/>
        <v>-86.53233830845771</v>
      </c>
    </row>
    <row r="384" spans="1:8" x14ac:dyDescent="0.2">
      <c r="A384" s="316"/>
      <c r="B384" s="316"/>
      <c r="C384" s="6" t="s">
        <v>514</v>
      </c>
      <c r="D384" s="164">
        <v>0</v>
      </c>
      <c r="E384" s="164">
        <f t="shared" ref="E384:G386" si="99">D384/D$382*100</f>
        <v>0</v>
      </c>
      <c r="F384" s="164">
        <v>0</v>
      </c>
      <c r="G384" s="164">
        <f t="shared" si="99"/>
        <v>0</v>
      </c>
      <c r="H384" s="7" t="s">
        <v>80</v>
      </c>
    </row>
    <row r="385" spans="1:8" x14ac:dyDescent="0.2">
      <c r="A385" s="316"/>
      <c r="B385" s="316"/>
      <c r="C385" s="6" t="s">
        <v>515</v>
      </c>
      <c r="D385" s="164">
        <v>0</v>
      </c>
      <c r="E385" s="164">
        <f t="shared" si="99"/>
        <v>0</v>
      </c>
      <c r="F385" s="164">
        <v>0</v>
      </c>
      <c r="G385" s="164">
        <f t="shared" si="99"/>
        <v>0</v>
      </c>
      <c r="H385" s="7" t="s">
        <v>80</v>
      </c>
    </row>
    <row r="386" spans="1:8" x14ac:dyDescent="0.2">
      <c r="A386" s="316"/>
      <c r="B386" s="316"/>
      <c r="C386" s="6" t="s">
        <v>516</v>
      </c>
      <c r="D386" s="164">
        <v>0</v>
      </c>
      <c r="E386" s="164">
        <f t="shared" si="99"/>
        <v>0</v>
      </c>
      <c r="F386" s="164">
        <v>0</v>
      </c>
      <c r="G386" s="164">
        <f t="shared" si="99"/>
        <v>0</v>
      </c>
      <c r="H386" s="7" t="s">
        <v>80</v>
      </c>
    </row>
    <row r="387" spans="1:8" x14ac:dyDescent="0.2">
      <c r="A387" s="316" t="s">
        <v>527</v>
      </c>
      <c r="B387" s="316" t="s">
        <v>131</v>
      </c>
      <c r="C387" s="6" t="s">
        <v>512</v>
      </c>
      <c r="D387" s="164">
        <f>SUM(D388:D391)</f>
        <v>3815</v>
      </c>
      <c r="E387" s="164">
        <f>SUM(E388:E391)</f>
        <v>100</v>
      </c>
      <c r="F387" s="164">
        <f>SUM(F388:F391)</f>
        <v>2706.26</v>
      </c>
      <c r="G387" s="164">
        <f>SUM(G388:G391)</f>
        <v>100</v>
      </c>
      <c r="H387" s="7">
        <f t="shared" si="91"/>
        <v>-29.062647444298818</v>
      </c>
    </row>
    <row r="388" spans="1:8" ht="31.5" x14ac:dyDescent="0.2">
      <c r="A388" s="316"/>
      <c r="B388" s="316"/>
      <c r="C388" s="6" t="s">
        <v>513</v>
      </c>
      <c r="D388" s="164">
        <v>3815</v>
      </c>
      <c r="E388" s="164">
        <f>D388/D$387*100</f>
        <v>100</v>
      </c>
      <c r="F388" s="164">
        <v>2706.26</v>
      </c>
      <c r="G388" s="164">
        <f>F388/F$387*100</f>
        <v>100</v>
      </c>
      <c r="H388" s="7">
        <f t="shared" si="91"/>
        <v>-29.062647444298818</v>
      </c>
    </row>
    <row r="389" spans="1:8" x14ac:dyDescent="0.2">
      <c r="A389" s="316"/>
      <c r="B389" s="316"/>
      <c r="C389" s="6" t="s">
        <v>514</v>
      </c>
      <c r="D389" s="164">
        <v>0</v>
      </c>
      <c r="E389" s="164">
        <f t="shared" ref="E389:G391" si="100">D389/D$387*100</f>
        <v>0</v>
      </c>
      <c r="F389" s="164">
        <v>0</v>
      </c>
      <c r="G389" s="164">
        <f t="shared" si="100"/>
        <v>0</v>
      </c>
      <c r="H389" s="7" t="s">
        <v>80</v>
      </c>
    </row>
    <row r="390" spans="1:8" x14ac:dyDescent="0.2">
      <c r="A390" s="316"/>
      <c r="B390" s="316"/>
      <c r="C390" s="6" t="s">
        <v>515</v>
      </c>
      <c r="D390" s="164">
        <v>0</v>
      </c>
      <c r="E390" s="164">
        <f t="shared" si="100"/>
        <v>0</v>
      </c>
      <c r="F390" s="164">
        <v>0</v>
      </c>
      <c r="G390" s="164">
        <f t="shared" si="100"/>
        <v>0</v>
      </c>
      <c r="H390" s="7" t="s">
        <v>80</v>
      </c>
    </row>
    <row r="391" spans="1:8" ht="32.25" customHeight="1" x14ac:dyDescent="0.2">
      <c r="A391" s="316"/>
      <c r="B391" s="316"/>
      <c r="C391" s="6" t="s">
        <v>516</v>
      </c>
      <c r="D391" s="164">
        <v>0</v>
      </c>
      <c r="E391" s="164">
        <f t="shared" si="100"/>
        <v>0</v>
      </c>
      <c r="F391" s="164">
        <v>0</v>
      </c>
      <c r="G391" s="164">
        <f t="shared" si="100"/>
        <v>0</v>
      </c>
      <c r="H391" s="7" t="s">
        <v>80</v>
      </c>
    </row>
    <row r="392" spans="1:8" s="44" customFormat="1" x14ac:dyDescent="0.2">
      <c r="A392" s="316" t="s">
        <v>1059</v>
      </c>
      <c r="B392" s="316" t="s">
        <v>1058</v>
      </c>
      <c r="C392" s="137" t="s">
        <v>528</v>
      </c>
      <c r="D392" s="164">
        <f>SUM(D393:D396)</f>
        <v>2755</v>
      </c>
      <c r="E392" s="164">
        <f t="shared" ref="E392:G392" si="101">SUM(E393:E396)</f>
        <v>100</v>
      </c>
      <c r="F392" s="164">
        <f t="shared" si="101"/>
        <v>857.81</v>
      </c>
      <c r="G392" s="164">
        <f t="shared" si="101"/>
        <v>100</v>
      </c>
      <c r="H392" s="7">
        <f t="shared" si="91"/>
        <v>-68.863520871143379</v>
      </c>
    </row>
    <row r="393" spans="1:8" s="44" customFormat="1" ht="31.5" x14ac:dyDescent="0.2">
      <c r="A393" s="316"/>
      <c r="B393" s="316"/>
      <c r="C393" s="137" t="s">
        <v>513</v>
      </c>
      <c r="D393" s="164">
        <v>2755</v>
      </c>
      <c r="E393" s="164">
        <f>D393/D$392*100</f>
        <v>100</v>
      </c>
      <c r="F393" s="68">
        <v>857.81</v>
      </c>
      <c r="G393" s="164">
        <f>F393/F$392*100</f>
        <v>100</v>
      </c>
      <c r="H393" s="7">
        <f t="shared" si="91"/>
        <v>-68.863520871143379</v>
      </c>
    </row>
    <row r="394" spans="1:8" s="44" customFormat="1" x14ac:dyDescent="0.2">
      <c r="A394" s="316"/>
      <c r="B394" s="316"/>
      <c r="C394" s="137" t="s">
        <v>514</v>
      </c>
      <c r="D394" s="164">
        <v>0</v>
      </c>
      <c r="E394" s="164">
        <f t="shared" ref="E394:G396" si="102">D394/D$392*100</f>
        <v>0</v>
      </c>
      <c r="F394" s="164">
        <v>0</v>
      </c>
      <c r="G394" s="164">
        <f t="shared" si="102"/>
        <v>0</v>
      </c>
      <c r="H394" s="7" t="s">
        <v>80</v>
      </c>
    </row>
    <row r="395" spans="1:8" s="44" customFormat="1" x14ac:dyDescent="0.2">
      <c r="A395" s="316"/>
      <c r="B395" s="316"/>
      <c r="C395" s="137" t="s">
        <v>515</v>
      </c>
      <c r="D395" s="164">
        <v>0</v>
      </c>
      <c r="E395" s="164">
        <f t="shared" si="102"/>
        <v>0</v>
      </c>
      <c r="F395" s="164">
        <v>0</v>
      </c>
      <c r="G395" s="164">
        <f t="shared" si="102"/>
        <v>0</v>
      </c>
      <c r="H395" s="7" t="s">
        <v>80</v>
      </c>
    </row>
    <row r="396" spans="1:8" s="44" customFormat="1" x14ac:dyDescent="0.2">
      <c r="A396" s="316"/>
      <c r="B396" s="316"/>
      <c r="C396" s="137" t="s">
        <v>516</v>
      </c>
      <c r="D396" s="164">
        <v>0</v>
      </c>
      <c r="E396" s="164">
        <f t="shared" si="102"/>
        <v>0</v>
      </c>
      <c r="F396" s="164">
        <v>0</v>
      </c>
      <c r="G396" s="164">
        <f t="shared" si="102"/>
        <v>0</v>
      </c>
      <c r="H396" s="7" t="s">
        <v>80</v>
      </c>
    </row>
    <row r="397" spans="1:8" x14ac:dyDescent="0.2">
      <c r="A397" s="317" t="s">
        <v>117</v>
      </c>
      <c r="B397" s="317" t="s">
        <v>868</v>
      </c>
      <c r="C397" s="116" t="s">
        <v>512</v>
      </c>
      <c r="D397" s="165">
        <f>SUM(D398:D401)</f>
        <v>212</v>
      </c>
      <c r="E397" s="165">
        <f>SUM(E398:E401)</f>
        <v>100</v>
      </c>
      <c r="F397" s="165">
        <f>SUM(F398:F401)</f>
        <v>49.21</v>
      </c>
      <c r="G397" s="165">
        <f>SUM(G398:G401)</f>
        <v>100</v>
      </c>
      <c r="H397" s="228">
        <f>F397/D397*100-100</f>
        <v>-76.787735849056602</v>
      </c>
    </row>
    <row r="398" spans="1:8" ht="31.5" x14ac:dyDescent="0.2">
      <c r="A398" s="317"/>
      <c r="B398" s="317"/>
      <c r="C398" s="116" t="s">
        <v>513</v>
      </c>
      <c r="D398" s="165">
        <f>D403+D408</f>
        <v>212</v>
      </c>
      <c r="E398" s="165">
        <f>D398/D$397*100</f>
        <v>100</v>
      </c>
      <c r="F398" s="117">
        <f>F403+F408</f>
        <v>49.21</v>
      </c>
      <c r="G398" s="165">
        <f>F398/F$397*100</f>
        <v>100</v>
      </c>
      <c r="H398" s="228">
        <f>F398/D398*100-100</f>
        <v>-76.787735849056602</v>
      </c>
    </row>
    <row r="399" spans="1:8" x14ac:dyDescent="0.2">
      <c r="A399" s="317"/>
      <c r="B399" s="317"/>
      <c r="C399" s="116" t="s">
        <v>514</v>
      </c>
      <c r="D399" s="165">
        <f>D404+D409</f>
        <v>0</v>
      </c>
      <c r="E399" s="165">
        <f t="shared" ref="E399:G401" si="103">D399/D$397*100</f>
        <v>0</v>
      </c>
      <c r="F399" s="165">
        <v>0</v>
      </c>
      <c r="G399" s="165">
        <f t="shared" si="103"/>
        <v>0</v>
      </c>
      <c r="H399" s="228" t="s">
        <v>80</v>
      </c>
    </row>
    <row r="400" spans="1:8" x14ac:dyDescent="0.2">
      <c r="A400" s="317"/>
      <c r="B400" s="317"/>
      <c r="C400" s="116" t="s">
        <v>515</v>
      </c>
      <c r="D400" s="165">
        <f>D405+D410</f>
        <v>0</v>
      </c>
      <c r="E400" s="165">
        <f t="shared" si="103"/>
        <v>0</v>
      </c>
      <c r="F400" s="165">
        <v>0</v>
      </c>
      <c r="G400" s="165">
        <f t="shared" si="103"/>
        <v>0</v>
      </c>
      <c r="H400" s="228" t="s">
        <v>80</v>
      </c>
    </row>
    <row r="401" spans="1:8" x14ac:dyDescent="0.2">
      <c r="A401" s="317"/>
      <c r="B401" s="317"/>
      <c r="C401" s="116" t="s">
        <v>516</v>
      </c>
      <c r="D401" s="165">
        <f>D406+D411</f>
        <v>0</v>
      </c>
      <c r="E401" s="165">
        <f t="shared" si="103"/>
        <v>0</v>
      </c>
      <c r="F401" s="165">
        <v>0</v>
      </c>
      <c r="G401" s="165">
        <f t="shared" si="103"/>
        <v>0</v>
      </c>
      <c r="H401" s="228" t="s">
        <v>80</v>
      </c>
    </row>
    <row r="402" spans="1:8" ht="20.100000000000001" customHeight="1" x14ac:dyDescent="0.2">
      <c r="A402" s="316" t="s">
        <v>118</v>
      </c>
      <c r="B402" s="316" t="s">
        <v>119</v>
      </c>
      <c r="C402" s="6" t="s">
        <v>512</v>
      </c>
      <c r="D402" s="164">
        <f>SUM(D403:D406)</f>
        <v>100</v>
      </c>
      <c r="E402" s="164">
        <f>SUM(E403:E406)</f>
        <v>100</v>
      </c>
      <c r="F402" s="164">
        <f>SUM(F403:F406)</f>
        <v>21.71</v>
      </c>
      <c r="G402" s="164">
        <f>SUM(G403:G406)</f>
        <v>100</v>
      </c>
      <c r="H402" s="7">
        <f t="shared" ref="H402:H408" si="104">F402/D402*100-100</f>
        <v>-78.289999999999992</v>
      </c>
    </row>
    <row r="403" spans="1:8" ht="30" customHeight="1" x14ac:dyDescent="0.2">
      <c r="A403" s="316"/>
      <c r="B403" s="316"/>
      <c r="C403" s="6" t="s">
        <v>513</v>
      </c>
      <c r="D403" s="164">
        <v>100</v>
      </c>
      <c r="E403" s="164">
        <f>D403/D$402*100</f>
        <v>100</v>
      </c>
      <c r="F403" s="249">
        <v>21.71</v>
      </c>
      <c r="G403" s="164">
        <f>F403/F$402*100</f>
        <v>100</v>
      </c>
      <c r="H403" s="7">
        <f t="shared" si="104"/>
        <v>-78.289999999999992</v>
      </c>
    </row>
    <row r="404" spans="1:8" ht="20.100000000000001" customHeight="1" x14ac:dyDescent="0.2">
      <c r="A404" s="316"/>
      <c r="B404" s="316"/>
      <c r="C404" s="6" t="s">
        <v>514</v>
      </c>
      <c r="D404" s="164">
        <v>0</v>
      </c>
      <c r="E404" s="164">
        <f t="shared" ref="E404:G406" si="105">D404/D$402*100</f>
        <v>0</v>
      </c>
      <c r="F404" s="164">
        <v>0</v>
      </c>
      <c r="G404" s="164">
        <f t="shared" si="105"/>
        <v>0</v>
      </c>
      <c r="H404" s="7" t="s">
        <v>80</v>
      </c>
    </row>
    <row r="405" spans="1:8" ht="20.100000000000001" customHeight="1" x14ac:dyDescent="0.2">
      <c r="A405" s="316"/>
      <c r="B405" s="316"/>
      <c r="C405" s="6" t="s">
        <v>515</v>
      </c>
      <c r="D405" s="164">
        <v>0</v>
      </c>
      <c r="E405" s="164">
        <f t="shared" si="105"/>
        <v>0</v>
      </c>
      <c r="F405" s="164">
        <v>0</v>
      </c>
      <c r="G405" s="164">
        <f t="shared" si="105"/>
        <v>0</v>
      </c>
      <c r="H405" s="7" t="s">
        <v>80</v>
      </c>
    </row>
    <row r="406" spans="1:8" ht="20.100000000000001" customHeight="1" x14ac:dyDescent="0.2">
      <c r="A406" s="316"/>
      <c r="B406" s="316"/>
      <c r="C406" s="6" t="s">
        <v>516</v>
      </c>
      <c r="D406" s="164">
        <v>0</v>
      </c>
      <c r="E406" s="164">
        <f t="shared" si="105"/>
        <v>0</v>
      </c>
      <c r="F406" s="164">
        <v>0</v>
      </c>
      <c r="G406" s="164">
        <f t="shared" si="105"/>
        <v>0</v>
      </c>
      <c r="H406" s="7" t="s">
        <v>80</v>
      </c>
    </row>
    <row r="407" spans="1:8" ht="20.100000000000001" customHeight="1" x14ac:dyDescent="0.2">
      <c r="A407" s="316" t="s">
        <v>121</v>
      </c>
      <c r="B407" s="316" t="s">
        <v>529</v>
      </c>
      <c r="C407" s="6" t="s">
        <v>512</v>
      </c>
      <c r="D407" s="164">
        <f>SUM(D408:D411)</f>
        <v>112</v>
      </c>
      <c r="E407" s="164">
        <f>SUM(E408:E411)</f>
        <v>100</v>
      </c>
      <c r="F407" s="164">
        <f>SUM(F408:F411)</f>
        <v>27.5</v>
      </c>
      <c r="G407" s="164">
        <f>SUM(G408:G411)</f>
        <v>100</v>
      </c>
      <c r="H407" s="7">
        <f t="shared" si="104"/>
        <v>-75.446428571428569</v>
      </c>
    </row>
    <row r="408" spans="1:8" ht="38.25" customHeight="1" x14ac:dyDescent="0.2">
      <c r="A408" s="316"/>
      <c r="B408" s="316"/>
      <c r="C408" s="6" t="s">
        <v>513</v>
      </c>
      <c r="D408" s="164">
        <v>112</v>
      </c>
      <c r="E408" s="164">
        <f>D408/D$407*100</f>
        <v>100</v>
      </c>
      <c r="F408" s="250">
        <v>27.5</v>
      </c>
      <c r="G408" s="164">
        <f>F408/F$407*100</f>
        <v>100</v>
      </c>
      <c r="H408" s="7">
        <f t="shared" si="104"/>
        <v>-75.446428571428569</v>
      </c>
    </row>
    <row r="409" spans="1:8" ht="20.100000000000001" customHeight="1" x14ac:dyDescent="0.2">
      <c r="A409" s="316"/>
      <c r="B409" s="316"/>
      <c r="C409" s="6" t="s">
        <v>514</v>
      </c>
      <c r="D409" s="164">
        <v>0</v>
      </c>
      <c r="E409" s="164">
        <f t="shared" ref="E409:G411" si="106">D409/D$407*100</f>
        <v>0</v>
      </c>
      <c r="F409" s="164">
        <v>0</v>
      </c>
      <c r="G409" s="164">
        <f t="shared" si="106"/>
        <v>0</v>
      </c>
      <c r="H409" s="7" t="s">
        <v>80</v>
      </c>
    </row>
    <row r="410" spans="1:8" ht="20.100000000000001" customHeight="1" x14ac:dyDescent="0.2">
      <c r="A410" s="316"/>
      <c r="B410" s="316"/>
      <c r="C410" s="6" t="s">
        <v>515</v>
      </c>
      <c r="D410" s="164">
        <v>0</v>
      </c>
      <c r="E410" s="164">
        <f t="shared" si="106"/>
        <v>0</v>
      </c>
      <c r="F410" s="164">
        <v>0</v>
      </c>
      <c r="G410" s="164">
        <f t="shared" si="106"/>
        <v>0</v>
      </c>
      <c r="H410" s="7" t="s">
        <v>80</v>
      </c>
    </row>
    <row r="411" spans="1:8" ht="20.100000000000001" customHeight="1" x14ac:dyDescent="0.2">
      <c r="A411" s="316"/>
      <c r="B411" s="316"/>
      <c r="C411" s="6" t="s">
        <v>516</v>
      </c>
      <c r="D411" s="164">
        <v>0</v>
      </c>
      <c r="E411" s="164">
        <f t="shared" si="106"/>
        <v>0</v>
      </c>
      <c r="F411" s="164">
        <v>0</v>
      </c>
      <c r="G411" s="164">
        <f t="shared" si="106"/>
        <v>0</v>
      </c>
      <c r="H411" s="7" t="s">
        <v>80</v>
      </c>
    </row>
    <row r="412" spans="1:8" ht="20.100000000000001" customHeight="1" x14ac:dyDescent="0.2">
      <c r="A412" s="317" t="s">
        <v>124</v>
      </c>
      <c r="B412" s="317" t="s">
        <v>871</v>
      </c>
      <c r="C412" s="116" t="s">
        <v>512</v>
      </c>
      <c r="D412" s="165">
        <f>SUM(D413:D416)</f>
        <v>8337.2000000000007</v>
      </c>
      <c r="E412" s="165">
        <f>SUM(E413:E416)</f>
        <v>99.999999999999986</v>
      </c>
      <c r="F412" s="165">
        <f>SUM(F413:F416)</f>
        <v>7766.01</v>
      </c>
      <c r="G412" s="165">
        <f>SUM(G413:G416)</f>
        <v>100</v>
      </c>
      <c r="H412" s="228">
        <f t="shared" ref="H412:H420" si="107">F412/D412*100-100</f>
        <v>-6.8511010890946693</v>
      </c>
    </row>
    <row r="413" spans="1:8" ht="36" customHeight="1" x14ac:dyDescent="0.2">
      <c r="A413" s="317"/>
      <c r="B413" s="317"/>
      <c r="C413" s="116" t="s">
        <v>513</v>
      </c>
      <c r="D413" s="165">
        <f>D418</f>
        <v>3150</v>
      </c>
      <c r="E413" s="165">
        <f>D413/D$412*100</f>
        <v>37.782468934414425</v>
      </c>
      <c r="F413" s="165">
        <f>F418</f>
        <v>2799.98</v>
      </c>
      <c r="G413" s="165">
        <f>F413/F$412*100</f>
        <v>36.054293002455573</v>
      </c>
      <c r="H413" s="228">
        <f t="shared" si="107"/>
        <v>-11.111746031746023</v>
      </c>
    </row>
    <row r="414" spans="1:8" ht="20.100000000000001" customHeight="1" x14ac:dyDescent="0.2">
      <c r="A414" s="317"/>
      <c r="B414" s="317"/>
      <c r="C414" s="116" t="s">
        <v>514</v>
      </c>
      <c r="D414" s="165">
        <f>D419</f>
        <v>2188.1</v>
      </c>
      <c r="E414" s="165">
        <f t="shared" ref="E414:G416" si="108">D414/D$412*100</f>
        <v>26.24502230964832</v>
      </c>
      <c r="F414" s="165">
        <f>F419</f>
        <v>2094.8000000000002</v>
      </c>
      <c r="G414" s="165">
        <f t="shared" si="108"/>
        <v>26.973954450226049</v>
      </c>
      <c r="H414" s="228">
        <f t="shared" si="107"/>
        <v>-4.263973310177775</v>
      </c>
    </row>
    <row r="415" spans="1:8" ht="20.100000000000001" customHeight="1" x14ac:dyDescent="0.2">
      <c r="A415" s="317"/>
      <c r="B415" s="317"/>
      <c r="C415" s="116" t="s">
        <v>515</v>
      </c>
      <c r="D415" s="165">
        <f>D420</f>
        <v>2999.1</v>
      </c>
      <c r="E415" s="165">
        <f t="shared" si="108"/>
        <v>35.972508755937241</v>
      </c>
      <c r="F415" s="165">
        <f>F420</f>
        <v>2871.23</v>
      </c>
      <c r="G415" s="165">
        <f t="shared" si="108"/>
        <v>36.971752547318374</v>
      </c>
      <c r="H415" s="228">
        <f t="shared" si="107"/>
        <v>-4.2636124170584537</v>
      </c>
    </row>
    <row r="416" spans="1:8" ht="20.100000000000001" customHeight="1" x14ac:dyDescent="0.2">
      <c r="A416" s="317"/>
      <c r="B416" s="317"/>
      <c r="C416" s="116" t="s">
        <v>516</v>
      </c>
      <c r="D416" s="165">
        <f>D421</f>
        <v>0</v>
      </c>
      <c r="E416" s="165">
        <f t="shared" si="108"/>
        <v>0</v>
      </c>
      <c r="F416" s="165">
        <f>F421</f>
        <v>0</v>
      </c>
      <c r="G416" s="165">
        <f t="shared" si="108"/>
        <v>0</v>
      </c>
      <c r="H416" s="228" t="s">
        <v>80</v>
      </c>
    </row>
    <row r="417" spans="1:8" ht="20.100000000000001" customHeight="1" x14ac:dyDescent="0.2">
      <c r="A417" s="316" t="s">
        <v>125</v>
      </c>
      <c r="B417" s="316" t="s">
        <v>530</v>
      </c>
      <c r="C417" s="6" t="s">
        <v>512</v>
      </c>
      <c r="D417" s="164">
        <f>SUM(D418:D421)</f>
        <v>8337.2000000000007</v>
      </c>
      <c r="E417" s="164">
        <f>SUM(E418:E421)</f>
        <v>99.999999999999986</v>
      </c>
      <c r="F417" s="164">
        <f>SUM(F418:F421)</f>
        <v>7766.01</v>
      </c>
      <c r="G417" s="164">
        <f>SUM(G418:G421)</f>
        <v>100</v>
      </c>
      <c r="H417" s="7">
        <f t="shared" si="107"/>
        <v>-6.8511010890946693</v>
      </c>
    </row>
    <row r="418" spans="1:8" ht="34.5" customHeight="1" x14ac:dyDescent="0.2">
      <c r="A418" s="316"/>
      <c r="B418" s="316"/>
      <c r="C418" s="6" t="s">
        <v>513</v>
      </c>
      <c r="D418" s="164">
        <v>3150</v>
      </c>
      <c r="E418" s="164">
        <f>D418/D$417*100</f>
        <v>37.782468934414425</v>
      </c>
      <c r="F418" s="251">
        <v>2799.98</v>
      </c>
      <c r="G418" s="164">
        <f>F418/F$417*100</f>
        <v>36.054293002455573</v>
      </c>
      <c r="H418" s="7">
        <f t="shared" si="107"/>
        <v>-11.111746031746023</v>
      </c>
    </row>
    <row r="419" spans="1:8" ht="20.100000000000001" customHeight="1" x14ac:dyDescent="0.2">
      <c r="A419" s="316"/>
      <c r="B419" s="316"/>
      <c r="C419" s="6" t="s">
        <v>514</v>
      </c>
      <c r="D419" s="164">
        <v>2188.1</v>
      </c>
      <c r="E419" s="164">
        <f t="shared" ref="E419:G421" si="109">D419/D$417*100</f>
        <v>26.24502230964832</v>
      </c>
      <c r="F419" s="164">
        <v>2094.8000000000002</v>
      </c>
      <c r="G419" s="164">
        <f t="shared" si="109"/>
        <v>26.973954450226049</v>
      </c>
      <c r="H419" s="7">
        <f t="shared" si="107"/>
        <v>-4.263973310177775</v>
      </c>
    </row>
    <row r="420" spans="1:8" ht="20.100000000000001" customHeight="1" x14ac:dyDescent="0.2">
      <c r="A420" s="316"/>
      <c r="B420" s="316"/>
      <c r="C420" s="6" t="s">
        <v>515</v>
      </c>
      <c r="D420" s="164">
        <v>2999.1</v>
      </c>
      <c r="E420" s="164">
        <f t="shared" si="109"/>
        <v>35.972508755937241</v>
      </c>
      <c r="F420" s="164">
        <v>2871.23</v>
      </c>
      <c r="G420" s="164">
        <f t="shared" si="109"/>
        <v>36.971752547318374</v>
      </c>
      <c r="H420" s="7">
        <f t="shared" si="107"/>
        <v>-4.2636124170584537</v>
      </c>
    </row>
    <row r="421" spans="1:8" ht="20.100000000000001" customHeight="1" x14ac:dyDescent="0.2">
      <c r="A421" s="316"/>
      <c r="B421" s="316"/>
      <c r="C421" s="6" t="s">
        <v>516</v>
      </c>
      <c r="D421" s="164">
        <v>0</v>
      </c>
      <c r="E421" s="164">
        <f t="shared" si="109"/>
        <v>0</v>
      </c>
      <c r="F421" s="164">
        <v>0</v>
      </c>
      <c r="G421" s="164">
        <f t="shared" si="109"/>
        <v>0</v>
      </c>
      <c r="H421" s="7" t="s">
        <v>80</v>
      </c>
    </row>
    <row r="422" spans="1:8" ht="20.100000000000001" customHeight="1" x14ac:dyDescent="0.2">
      <c r="A422" s="317" t="s">
        <v>1060</v>
      </c>
      <c r="B422" s="317" t="s">
        <v>1061</v>
      </c>
      <c r="C422" s="116" t="s">
        <v>512</v>
      </c>
      <c r="D422" s="165">
        <f>SUM(D423:D426)</f>
        <v>30</v>
      </c>
      <c r="E422" s="165">
        <f>SUM(E423:E426)</f>
        <v>100</v>
      </c>
      <c r="F422" s="165">
        <f>SUM(F423:F426)</f>
        <v>12.5</v>
      </c>
      <c r="G422" s="165">
        <v>0</v>
      </c>
      <c r="H422" s="228">
        <f>F422/D422*100-100</f>
        <v>-58.333333333333329</v>
      </c>
    </row>
    <row r="423" spans="1:8" ht="36" customHeight="1" x14ac:dyDescent="0.2">
      <c r="A423" s="317"/>
      <c r="B423" s="317"/>
      <c r="C423" s="116" t="s">
        <v>513</v>
      </c>
      <c r="D423" s="165">
        <f>D428+D433+D438</f>
        <v>30</v>
      </c>
      <c r="E423" s="165">
        <f>D423/D$422*100</f>
        <v>100</v>
      </c>
      <c r="F423" s="165">
        <f>F428+F433+F438</f>
        <v>12.5</v>
      </c>
      <c r="G423" s="165">
        <f>F423/F$422*100</f>
        <v>100</v>
      </c>
      <c r="H423" s="228">
        <f>F423/D423*100-100</f>
        <v>-58.333333333333329</v>
      </c>
    </row>
    <row r="424" spans="1:8" ht="20.100000000000001" customHeight="1" x14ac:dyDescent="0.2">
      <c r="A424" s="317"/>
      <c r="B424" s="317"/>
      <c r="C424" s="116" t="s">
        <v>514</v>
      </c>
      <c r="D424" s="165">
        <f t="shared" ref="D424:F426" si="110">D429+D434+D439</f>
        <v>0</v>
      </c>
      <c r="E424" s="165">
        <f t="shared" ref="E424:G426" si="111">D424/D$422*100</f>
        <v>0</v>
      </c>
      <c r="F424" s="165">
        <f t="shared" si="110"/>
        <v>0</v>
      </c>
      <c r="G424" s="165">
        <f t="shared" si="111"/>
        <v>0</v>
      </c>
      <c r="H424" s="228" t="s">
        <v>80</v>
      </c>
    </row>
    <row r="425" spans="1:8" ht="20.100000000000001" customHeight="1" x14ac:dyDescent="0.2">
      <c r="A425" s="317"/>
      <c r="B425" s="317"/>
      <c r="C425" s="116" t="s">
        <v>515</v>
      </c>
      <c r="D425" s="165">
        <f t="shared" si="110"/>
        <v>0</v>
      </c>
      <c r="E425" s="165">
        <f t="shared" si="111"/>
        <v>0</v>
      </c>
      <c r="F425" s="165">
        <f t="shared" si="110"/>
        <v>0</v>
      </c>
      <c r="G425" s="165">
        <f t="shared" si="111"/>
        <v>0</v>
      </c>
      <c r="H425" s="228" t="s">
        <v>80</v>
      </c>
    </row>
    <row r="426" spans="1:8" ht="20.100000000000001" customHeight="1" x14ac:dyDescent="0.2">
      <c r="A426" s="317"/>
      <c r="B426" s="317"/>
      <c r="C426" s="116" t="s">
        <v>516</v>
      </c>
      <c r="D426" s="165">
        <f t="shared" si="110"/>
        <v>0</v>
      </c>
      <c r="E426" s="165">
        <f t="shared" si="111"/>
        <v>0</v>
      </c>
      <c r="F426" s="165">
        <f t="shared" si="110"/>
        <v>0</v>
      </c>
      <c r="G426" s="165">
        <f t="shared" si="111"/>
        <v>0</v>
      </c>
      <c r="H426" s="228" t="s">
        <v>80</v>
      </c>
    </row>
    <row r="427" spans="1:8" ht="20.100000000000001" customHeight="1" x14ac:dyDescent="0.2">
      <c r="A427" s="316" t="s">
        <v>1065</v>
      </c>
      <c r="B427" s="316" t="s">
        <v>1062</v>
      </c>
      <c r="C427" s="6" t="s">
        <v>512</v>
      </c>
      <c r="D427" s="164">
        <f>SUM(D428:D431)</f>
        <v>10</v>
      </c>
      <c r="E427" s="164">
        <f>E428</f>
        <v>100</v>
      </c>
      <c r="F427" s="164">
        <f t="shared" ref="F427:G427" si="112">SUM(F428:F431)</f>
        <v>4.5</v>
      </c>
      <c r="G427" s="164">
        <f t="shared" si="112"/>
        <v>100</v>
      </c>
      <c r="H427" s="7">
        <f t="shared" ref="H427:H438" si="113">F427/D427*100-100</f>
        <v>-55</v>
      </c>
    </row>
    <row r="428" spans="1:8" ht="36" customHeight="1" x14ac:dyDescent="0.2">
      <c r="A428" s="316"/>
      <c r="B428" s="316"/>
      <c r="C428" s="6" t="s">
        <v>513</v>
      </c>
      <c r="D428" s="164">
        <v>10</v>
      </c>
      <c r="E428" s="164">
        <f>D428/D$427*100</f>
        <v>100</v>
      </c>
      <c r="F428" s="164">
        <v>4.5</v>
      </c>
      <c r="G428" s="164">
        <f>F428/F$427*100</f>
        <v>100</v>
      </c>
      <c r="H428" s="7">
        <f t="shared" si="113"/>
        <v>-55</v>
      </c>
    </row>
    <row r="429" spans="1:8" ht="20.100000000000001" customHeight="1" x14ac:dyDescent="0.2">
      <c r="A429" s="316"/>
      <c r="B429" s="316"/>
      <c r="C429" s="6" t="s">
        <v>514</v>
      </c>
      <c r="D429" s="164">
        <v>0</v>
      </c>
      <c r="E429" s="164">
        <f t="shared" ref="E429:G431" si="114">D429/D$427*100</f>
        <v>0</v>
      </c>
      <c r="F429" s="164">
        <v>0</v>
      </c>
      <c r="G429" s="164">
        <f t="shared" si="114"/>
        <v>0</v>
      </c>
      <c r="H429" s="7" t="s">
        <v>80</v>
      </c>
    </row>
    <row r="430" spans="1:8" ht="20.100000000000001" customHeight="1" x14ac:dyDescent="0.2">
      <c r="A430" s="316"/>
      <c r="B430" s="316"/>
      <c r="C430" s="6" t="s">
        <v>515</v>
      </c>
      <c r="D430" s="164">
        <v>0</v>
      </c>
      <c r="E430" s="164">
        <f t="shared" si="114"/>
        <v>0</v>
      </c>
      <c r="F430" s="164">
        <v>0</v>
      </c>
      <c r="G430" s="164">
        <f t="shared" si="114"/>
        <v>0</v>
      </c>
      <c r="H430" s="7" t="s">
        <v>80</v>
      </c>
    </row>
    <row r="431" spans="1:8" ht="20.100000000000001" customHeight="1" x14ac:dyDescent="0.2">
      <c r="A431" s="316"/>
      <c r="B431" s="316"/>
      <c r="C431" s="6" t="s">
        <v>516</v>
      </c>
      <c r="D431" s="164">
        <v>0</v>
      </c>
      <c r="E431" s="164">
        <f t="shared" si="114"/>
        <v>0</v>
      </c>
      <c r="F431" s="164">
        <v>0</v>
      </c>
      <c r="G431" s="164">
        <f t="shared" si="114"/>
        <v>0</v>
      </c>
      <c r="H431" s="7" t="s">
        <v>80</v>
      </c>
    </row>
    <row r="432" spans="1:8" ht="20.100000000000001" customHeight="1" x14ac:dyDescent="0.2">
      <c r="A432" s="316" t="s">
        <v>1066</v>
      </c>
      <c r="B432" s="316" t="s">
        <v>1063</v>
      </c>
      <c r="C432" s="6" t="s">
        <v>512</v>
      </c>
      <c r="D432" s="164">
        <f>SUM(D433:D436)</f>
        <v>10</v>
      </c>
      <c r="E432" s="164">
        <f>E433</f>
        <v>100</v>
      </c>
      <c r="F432" s="164">
        <f t="shared" ref="F432:G432" si="115">SUM(F433:F436)</f>
        <v>8</v>
      </c>
      <c r="G432" s="164">
        <f t="shared" si="115"/>
        <v>100</v>
      </c>
      <c r="H432" s="7">
        <f t="shared" si="113"/>
        <v>-20</v>
      </c>
    </row>
    <row r="433" spans="1:8" ht="30" customHeight="1" x14ac:dyDescent="0.2">
      <c r="A433" s="316"/>
      <c r="B433" s="316"/>
      <c r="C433" s="6" t="s">
        <v>513</v>
      </c>
      <c r="D433" s="164">
        <v>10</v>
      </c>
      <c r="E433" s="164">
        <f>D433/D$432*100</f>
        <v>100</v>
      </c>
      <c r="F433" s="251">
        <v>8</v>
      </c>
      <c r="G433" s="164">
        <f>F433/F$432*100</f>
        <v>100</v>
      </c>
      <c r="H433" s="7">
        <f t="shared" si="113"/>
        <v>-20</v>
      </c>
    </row>
    <row r="434" spans="1:8" ht="20.100000000000001" customHeight="1" x14ac:dyDescent="0.2">
      <c r="A434" s="316"/>
      <c r="B434" s="316"/>
      <c r="C434" s="6" t="s">
        <v>514</v>
      </c>
      <c r="D434" s="164">
        <v>0</v>
      </c>
      <c r="E434" s="164">
        <f t="shared" ref="E434:G436" si="116">D434/D$432*100</f>
        <v>0</v>
      </c>
      <c r="F434" s="164">
        <v>0</v>
      </c>
      <c r="G434" s="164">
        <f t="shared" si="116"/>
        <v>0</v>
      </c>
      <c r="H434" s="7" t="s">
        <v>80</v>
      </c>
    </row>
    <row r="435" spans="1:8" ht="20.100000000000001" customHeight="1" x14ac:dyDescent="0.2">
      <c r="A435" s="316"/>
      <c r="B435" s="316"/>
      <c r="C435" s="6" t="s">
        <v>515</v>
      </c>
      <c r="D435" s="164">
        <v>0</v>
      </c>
      <c r="E435" s="164">
        <f t="shared" si="116"/>
        <v>0</v>
      </c>
      <c r="F435" s="164">
        <v>0</v>
      </c>
      <c r="G435" s="164">
        <f t="shared" si="116"/>
        <v>0</v>
      </c>
      <c r="H435" s="7" t="s">
        <v>80</v>
      </c>
    </row>
    <row r="436" spans="1:8" ht="20.100000000000001" customHeight="1" x14ac:dyDescent="0.2">
      <c r="A436" s="316"/>
      <c r="B436" s="316"/>
      <c r="C436" s="6" t="s">
        <v>516</v>
      </c>
      <c r="D436" s="164">
        <v>0</v>
      </c>
      <c r="E436" s="164">
        <f t="shared" si="116"/>
        <v>0</v>
      </c>
      <c r="F436" s="164">
        <v>0</v>
      </c>
      <c r="G436" s="164">
        <f t="shared" si="116"/>
        <v>0</v>
      </c>
      <c r="H436" s="7" t="s">
        <v>80</v>
      </c>
    </row>
    <row r="437" spans="1:8" ht="20.100000000000001" customHeight="1" x14ac:dyDescent="0.2">
      <c r="A437" s="316" t="s">
        <v>1067</v>
      </c>
      <c r="B437" s="316" t="s">
        <v>1064</v>
      </c>
      <c r="C437" s="6" t="s">
        <v>512</v>
      </c>
      <c r="D437" s="164">
        <f>SUM(D438:D441)</f>
        <v>10</v>
      </c>
      <c r="E437" s="164">
        <f>E438</f>
        <v>100</v>
      </c>
      <c r="F437" s="164">
        <f t="shared" ref="F437" si="117">SUM(F438:F441)</f>
        <v>0</v>
      </c>
      <c r="G437" s="164">
        <v>0</v>
      </c>
      <c r="H437" s="7">
        <f t="shared" si="113"/>
        <v>-100</v>
      </c>
    </row>
    <row r="438" spans="1:8" ht="30" customHeight="1" x14ac:dyDescent="0.2">
      <c r="A438" s="316"/>
      <c r="B438" s="316"/>
      <c r="C438" s="6" t="s">
        <v>513</v>
      </c>
      <c r="D438" s="164">
        <v>10</v>
      </c>
      <c r="E438" s="164">
        <f>D438/D$437*100</f>
        <v>100</v>
      </c>
      <c r="F438" s="251">
        <v>0</v>
      </c>
      <c r="G438" s="164">
        <v>0</v>
      </c>
      <c r="H438" s="7">
        <f t="shared" si="113"/>
        <v>-100</v>
      </c>
    </row>
    <row r="439" spans="1:8" ht="20.100000000000001" customHeight="1" x14ac:dyDescent="0.2">
      <c r="A439" s="316"/>
      <c r="B439" s="316"/>
      <c r="C439" s="6" t="s">
        <v>514</v>
      </c>
      <c r="D439" s="164">
        <v>0</v>
      </c>
      <c r="E439" s="164">
        <f t="shared" ref="E439:E441" si="118">D439/D$437*100</f>
        <v>0</v>
      </c>
      <c r="F439" s="164">
        <v>0</v>
      </c>
      <c r="G439" s="164">
        <v>0</v>
      </c>
      <c r="H439" s="7" t="s">
        <v>80</v>
      </c>
    </row>
    <row r="440" spans="1:8" ht="20.100000000000001" customHeight="1" x14ac:dyDescent="0.2">
      <c r="A440" s="316"/>
      <c r="B440" s="316"/>
      <c r="C440" s="6" t="s">
        <v>515</v>
      </c>
      <c r="D440" s="164">
        <v>0</v>
      </c>
      <c r="E440" s="164">
        <f t="shared" si="118"/>
        <v>0</v>
      </c>
      <c r="F440" s="164">
        <v>0</v>
      </c>
      <c r="G440" s="164">
        <v>0</v>
      </c>
      <c r="H440" s="7" t="s">
        <v>80</v>
      </c>
    </row>
    <row r="441" spans="1:8" ht="20.100000000000001" customHeight="1" x14ac:dyDescent="0.2">
      <c r="A441" s="316"/>
      <c r="B441" s="316"/>
      <c r="C441" s="6" t="s">
        <v>516</v>
      </c>
      <c r="D441" s="164">
        <v>0</v>
      </c>
      <c r="E441" s="164">
        <f t="shared" si="118"/>
        <v>0</v>
      </c>
      <c r="F441" s="164">
        <v>0</v>
      </c>
      <c r="G441" s="164">
        <v>0</v>
      </c>
      <c r="H441" s="7" t="s">
        <v>80</v>
      </c>
    </row>
    <row r="442" spans="1:8" x14ac:dyDescent="0.2">
      <c r="A442" s="318" t="s">
        <v>126</v>
      </c>
      <c r="B442" s="321" t="s">
        <v>956</v>
      </c>
      <c r="C442" s="252" t="s">
        <v>512</v>
      </c>
      <c r="D442" s="238">
        <f>SUM(D443:D446)</f>
        <v>461733.6</v>
      </c>
      <c r="E442" s="238">
        <f t="shared" ref="E442" si="119">SUM(E443:E446)</f>
        <v>100</v>
      </c>
      <c r="F442" s="238">
        <f t="shared" ref="F442" si="120">SUM(F443:F446)</f>
        <v>281189.80000000005</v>
      </c>
      <c r="G442" s="238">
        <f t="shared" ref="G442" si="121">SUM(G443:G446)</f>
        <v>99.999999999999986</v>
      </c>
      <c r="H442" s="239">
        <f t="shared" ref="H442:H450" si="122">F442/D442*100-100</f>
        <v>-39.10129130736857</v>
      </c>
    </row>
    <row r="443" spans="1:8" ht="30.75" customHeight="1" x14ac:dyDescent="0.2">
      <c r="A443" s="318"/>
      <c r="B443" s="321"/>
      <c r="C443" s="252" t="s">
        <v>513</v>
      </c>
      <c r="D443" s="246">
        <f>D448+D498+D518+D543+D623+D633</f>
        <v>401738</v>
      </c>
      <c r="E443" s="238">
        <f>D443/D$442*100</f>
        <v>87.00644700753854</v>
      </c>
      <c r="F443" s="238">
        <f>F448+F498+F518+F543+F623+F633</f>
        <v>260400.10000000003</v>
      </c>
      <c r="G443" s="238">
        <f>F443/F$442*100</f>
        <v>92.606524134232458</v>
      </c>
      <c r="H443" s="239">
        <f t="shared" si="122"/>
        <v>-35.181610900636727</v>
      </c>
    </row>
    <row r="444" spans="1:8" x14ac:dyDescent="0.2">
      <c r="A444" s="318"/>
      <c r="B444" s="321"/>
      <c r="C444" s="252" t="s">
        <v>514</v>
      </c>
      <c r="D444" s="246">
        <f t="shared" ref="D444:D446" si="123">D449+D499+D519+D544+D624+D634</f>
        <v>4995</v>
      </c>
      <c r="E444" s="238">
        <f t="shared" ref="E444:E446" si="124">D444/D$442*100</f>
        <v>1.0817926180810753</v>
      </c>
      <c r="F444" s="246">
        <f t="shared" ref="F444:F446" si="125">F449+F499+F519+F544+F624+F634</f>
        <v>1837.5</v>
      </c>
      <c r="G444" s="238">
        <f t="shared" ref="G444:G446" si="126">F444/F$442*100</f>
        <v>0.65347320564259437</v>
      </c>
      <c r="H444" s="239">
        <f t="shared" si="122"/>
        <v>-63.213213213213216</v>
      </c>
    </row>
    <row r="445" spans="1:8" x14ac:dyDescent="0.2">
      <c r="A445" s="318"/>
      <c r="B445" s="321"/>
      <c r="C445" s="252" t="s">
        <v>515</v>
      </c>
      <c r="D445" s="246">
        <f t="shared" si="123"/>
        <v>37707.599999999999</v>
      </c>
      <c r="E445" s="238">
        <f t="shared" si="124"/>
        <v>8.1665271923030947</v>
      </c>
      <c r="F445" s="246">
        <f t="shared" si="125"/>
        <v>13595.3</v>
      </c>
      <c r="G445" s="238">
        <f t="shared" si="126"/>
        <v>4.8349193320668098</v>
      </c>
      <c r="H445" s="239">
        <f t="shared" si="122"/>
        <v>-63.945464574780679</v>
      </c>
    </row>
    <row r="446" spans="1:8" x14ac:dyDescent="0.2">
      <c r="A446" s="318"/>
      <c r="B446" s="321"/>
      <c r="C446" s="252" t="s">
        <v>516</v>
      </c>
      <c r="D446" s="246">
        <f t="shared" si="123"/>
        <v>17293</v>
      </c>
      <c r="E446" s="238">
        <f t="shared" si="124"/>
        <v>3.7452331820772846</v>
      </c>
      <c r="F446" s="246">
        <f t="shared" si="125"/>
        <v>5356.9</v>
      </c>
      <c r="G446" s="238">
        <f t="shared" si="126"/>
        <v>1.9050833280581299</v>
      </c>
      <c r="H446" s="239">
        <f t="shared" si="122"/>
        <v>-69.022725958480322</v>
      </c>
    </row>
    <row r="447" spans="1:8" x14ac:dyDescent="0.2">
      <c r="A447" s="317" t="s">
        <v>128</v>
      </c>
      <c r="B447" s="322" t="s">
        <v>957</v>
      </c>
      <c r="C447" s="118" t="s">
        <v>512</v>
      </c>
      <c r="D447" s="165">
        <f>SUM(D448:D451)</f>
        <v>75281.600000000006</v>
      </c>
      <c r="E447" s="165">
        <f t="shared" ref="E447" si="127">SUM(E448:E451)</f>
        <v>99.999999999999986</v>
      </c>
      <c r="F447" s="165">
        <f t="shared" ref="F447" si="128">SUM(F448:F451)</f>
        <v>50578.200000000004</v>
      </c>
      <c r="G447" s="165">
        <f t="shared" ref="G447" si="129">SUM(G448:G451)</f>
        <v>100</v>
      </c>
      <c r="H447" s="228">
        <f t="shared" si="122"/>
        <v>-32.814658561985937</v>
      </c>
    </row>
    <row r="448" spans="1:8" ht="31.5" x14ac:dyDescent="0.2">
      <c r="A448" s="317"/>
      <c r="B448" s="322"/>
      <c r="C448" s="118" t="s">
        <v>513</v>
      </c>
      <c r="D448" s="165">
        <f>D453+D458+D463+D468+D473+D478+D483+D488+D493</f>
        <v>64628</v>
      </c>
      <c r="E448" s="165">
        <f>D448/D$447*100</f>
        <v>85.84833478565811</v>
      </c>
      <c r="F448" s="165">
        <f>F453+F458+F463+F468+F473+F478+F483+F488+F493</f>
        <v>46255.100000000006</v>
      </c>
      <c r="G448" s="165">
        <f>F448/F$447*100</f>
        <v>91.452641651937</v>
      </c>
      <c r="H448" s="228">
        <f t="shared" si="122"/>
        <v>-28.428699634833194</v>
      </c>
    </row>
    <row r="449" spans="1:8" x14ac:dyDescent="0.2">
      <c r="A449" s="317"/>
      <c r="B449" s="322"/>
      <c r="C449" s="118" t="s">
        <v>514</v>
      </c>
      <c r="D449" s="165">
        <f t="shared" ref="D449:F451" si="130">D454+D459+D464+D469+D474+D479+D484+D489+D494</f>
        <v>100</v>
      </c>
      <c r="E449" s="165">
        <f t="shared" ref="E449:G451" si="131">D449/D$447*100</f>
        <v>0.13283458374954835</v>
      </c>
      <c r="F449" s="165">
        <f t="shared" si="130"/>
        <v>100</v>
      </c>
      <c r="G449" s="165">
        <f t="shared" si="131"/>
        <v>0.19771363947313267</v>
      </c>
      <c r="H449" s="228">
        <f t="shared" si="122"/>
        <v>0</v>
      </c>
    </row>
    <row r="450" spans="1:8" x14ac:dyDescent="0.2">
      <c r="A450" s="317"/>
      <c r="B450" s="322"/>
      <c r="C450" s="118" t="s">
        <v>515</v>
      </c>
      <c r="D450" s="165">
        <f t="shared" si="130"/>
        <v>10448.6</v>
      </c>
      <c r="E450" s="165">
        <f t="shared" si="131"/>
        <v>13.879354317655309</v>
      </c>
      <c r="F450" s="165">
        <f t="shared" si="130"/>
        <v>4011.4</v>
      </c>
      <c r="G450" s="165">
        <f t="shared" si="131"/>
        <v>7.931084933825244</v>
      </c>
      <c r="H450" s="228">
        <f t="shared" si="122"/>
        <v>-61.6082537373428</v>
      </c>
    </row>
    <row r="451" spans="1:8" x14ac:dyDescent="0.2">
      <c r="A451" s="317"/>
      <c r="B451" s="322"/>
      <c r="C451" s="118" t="s">
        <v>516</v>
      </c>
      <c r="D451" s="165">
        <f t="shared" si="130"/>
        <v>105</v>
      </c>
      <c r="E451" s="165">
        <f t="shared" si="131"/>
        <v>0.13947631293702575</v>
      </c>
      <c r="F451" s="165">
        <f t="shared" si="130"/>
        <v>211.7</v>
      </c>
      <c r="G451" s="165">
        <f t="shared" si="131"/>
        <v>0.41855977476462186</v>
      </c>
      <c r="H451" s="228">
        <f>F451/D451*100-100</f>
        <v>101.61904761904759</v>
      </c>
    </row>
    <row r="452" spans="1:8" ht="24" customHeight="1" x14ac:dyDescent="0.2">
      <c r="A452" s="316" t="s">
        <v>130</v>
      </c>
      <c r="B452" s="315" t="s">
        <v>131</v>
      </c>
      <c r="C452" s="98" t="s">
        <v>512</v>
      </c>
      <c r="D452" s="164">
        <f>SUM(D453:D456)</f>
        <v>62008.9</v>
      </c>
      <c r="E452" s="164">
        <f t="shared" ref="E452:G452" si="132">SUM(E453:E456)</f>
        <v>100</v>
      </c>
      <c r="F452" s="164">
        <f t="shared" si="132"/>
        <v>45470.5</v>
      </c>
      <c r="G452" s="164">
        <f t="shared" si="132"/>
        <v>100.00000000000001</v>
      </c>
      <c r="H452" s="7">
        <f>F452/D452*100-100</f>
        <v>-26.671010129191131</v>
      </c>
    </row>
    <row r="453" spans="1:8" ht="34.5" customHeight="1" x14ac:dyDescent="0.2">
      <c r="A453" s="316"/>
      <c r="B453" s="315"/>
      <c r="C453" s="99" t="s">
        <v>513</v>
      </c>
      <c r="D453" s="164">
        <v>61903.9</v>
      </c>
      <c r="E453" s="164">
        <f>D453/D$452*100</f>
        <v>99.830669468415024</v>
      </c>
      <c r="F453" s="164">
        <v>45258.8</v>
      </c>
      <c r="G453" s="164">
        <f>F453/F$452*100</f>
        <v>99.534423417380509</v>
      </c>
      <c r="H453" s="7">
        <f>F453/D453*100-100</f>
        <v>-26.88861283376329</v>
      </c>
    </row>
    <row r="454" spans="1:8" ht="17.25" customHeight="1" x14ac:dyDescent="0.2">
      <c r="A454" s="316"/>
      <c r="B454" s="315"/>
      <c r="C454" s="99" t="s">
        <v>514</v>
      </c>
      <c r="D454" s="164">
        <v>0</v>
      </c>
      <c r="E454" s="164">
        <f t="shared" ref="E454:G456" si="133">D454/D$452*100</f>
        <v>0</v>
      </c>
      <c r="F454" s="164">
        <v>0</v>
      </c>
      <c r="G454" s="164">
        <f t="shared" si="133"/>
        <v>0</v>
      </c>
      <c r="H454" s="7" t="s">
        <v>80</v>
      </c>
    </row>
    <row r="455" spans="1:8" ht="17.25" customHeight="1" x14ac:dyDescent="0.2">
      <c r="A455" s="316"/>
      <c r="B455" s="315"/>
      <c r="C455" s="99" t="s">
        <v>515</v>
      </c>
      <c r="D455" s="164">
        <v>0</v>
      </c>
      <c r="E455" s="164">
        <f t="shared" si="133"/>
        <v>0</v>
      </c>
      <c r="F455" s="164">
        <v>0</v>
      </c>
      <c r="G455" s="164">
        <f t="shared" si="133"/>
        <v>0</v>
      </c>
      <c r="H455" s="7" t="s">
        <v>80</v>
      </c>
    </row>
    <row r="456" spans="1:8" ht="17.25" customHeight="1" x14ac:dyDescent="0.2">
      <c r="A456" s="316"/>
      <c r="B456" s="315"/>
      <c r="C456" s="99" t="s">
        <v>516</v>
      </c>
      <c r="D456" s="164">
        <v>105</v>
      </c>
      <c r="E456" s="164">
        <f t="shared" si="133"/>
        <v>0.16933053158498215</v>
      </c>
      <c r="F456" s="164">
        <v>211.7</v>
      </c>
      <c r="G456" s="164">
        <f t="shared" si="133"/>
        <v>0.46557658261950058</v>
      </c>
      <c r="H456" s="7">
        <f t="shared" ref="H456:H471" si="134">F456/D456*100-100</f>
        <v>101.61904761904759</v>
      </c>
    </row>
    <row r="457" spans="1:8" ht="15.75" hidden="1" customHeight="1" outlineLevel="1" x14ac:dyDescent="0.2">
      <c r="A457" s="316" t="s">
        <v>132</v>
      </c>
      <c r="B457" s="315" t="s">
        <v>531</v>
      </c>
      <c r="C457" s="98" t="s">
        <v>512</v>
      </c>
      <c r="D457" s="164">
        <f>SUM(D458:D461)</f>
        <v>0</v>
      </c>
      <c r="E457" s="164" t="e">
        <f t="shared" ref="E457" si="135">SUM(E458:E461)</f>
        <v>#DIV/0!</v>
      </c>
      <c r="F457" s="164">
        <f t="shared" ref="F457" si="136">SUM(F458:F461)</f>
        <v>0</v>
      </c>
      <c r="G457" s="164" t="e">
        <f t="shared" ref="G457" si="137">SUM(G458:G461)</f>
        <v>#DIV/0!</v>
      </c>
      <c r="H457" s="7" t="e">
        <f t="shared" si="134"/>
        <v>#DIV/0!</v>
      </c>
    </row>
    <row r="458" spans="1:8" ht="31.5" hidden="1" outlineLevel="1" x14ac:dyDescent="0.2">
      <c r="A458" s="316"/>
      <c r="B458" s="315"/>
      <c r="C458" s="99" t="s">
        <v>513</v>
      </c>
      <c r="D458" s="164"/>
      <c r="E458" s="164" t="e">
        <f>D458/D$457*100</f>
        <v>#DIV/0!</v>
      </c>
      <c r="F458" s="164"/>
      <c r="G458" s="164" t="e">
        <f>F458/F$457*100</f>
        <v>#DIV/0!</v>
      </c>
      <c r="H458" s="7" t="e">
        <f t="shared" si="134"/>
        <v>#DIV/0!</v>
      </c>
    </row>
    <row r="459" spans="1:8" hidden="1" outlineLevel="1" x14ac:dyDescent="0.2">
      <c r="A459" s="316"/>
      <c r="B459" s="315"/>
      <c r="C459" s="99" t="s">
        <v>514</v>
      </c>
      <c r="D459" s="164"/>
      <c r="E459" s="164" t="e">
        <f t="shared" ref="E459:G461" si="138">D459/D$457*100</f>
        <v>#DIV/0!</v>
      </c>
      <c r="F459" s="164"/>
      <c r="G459" s="164" t="e">
        <f t="shared" si="138"/>
        <v>#DIV/0!</v>
      </c>
      <c r="H459" s="7" t="e">
        <f t="shared" si="134"/>
        <v>#DIV/0!</v>
      </c>
    </row>
    <row r="460" spans="1:8" hidden="1" outlineLevel="1" x14ac:dyDescent="0.2">
      <c r="A460" s="316"/>
      <c r="B460" s="315"/>
      <c r="C460" s="99" t="s">
        <v>515</v>
      </c>
      <c r="D460" s="164"/>
      <c r="E460" s="164" t="e">
        <f t="shared" si="138"/>
        <v>#DIV/0!</v>
      </c>
      <c r="F460" s="164"/>
      <c r="G460" s="164" t="e">
        <f t="shared" si="138"/>
        <v>#DIV/0!</v>
      </c>
      <c r="H460" s="7" t="e">
        <f t="shared" si="134"/>
        <v>#DIV/0!</v>
      </c>
    </row>
    <row r="461" spans="1:8" hidden="1" outlineLevel="1" x14ac:dyDescent="0.2">
      <c r="A461" s="316"/>
      <c r="B461" s="315"/>
      <c r="C461" s="99" t="s">
        <v>516</v>
      </c>
      <c r="D461" s="164"/>
      <c r="E461" s="164" t="e">
        <f t="shared" si="138"/>
        <v>#DIV/0!</v>
      </c>
      <c r="F461" s="164"/>
      <c r="G461" s="164" t="e">
        <f t="shared" si="138"/>
        <v>#DIV/0!</v>
      </c>
      <c r="H461" s="7" t="e">
        <f t="shared" si="134"/>
        <v>#DIV/0!</v>
      </c>
    </row>
    <row r="462" spans="1:8" hidden="1" outlineLevel="1" x14ac:dyDescent="0.2">
      <c r="A462" s="316" t="s">
        <v>135</v>
      </c>
      <c r="B462" s="315" t="s">
        <v>532</v>
      </c>
      <c r="C462" s="98" t="s">
        <v>512</v>
      </c>
      <c r="D462" s="164">
        <f>SUM(D463:D466)</f>
        <v>0</v>
      </c>
      <c r="E462" s="164" t="e">
        <f t="shared" ref="E462" si="139">SUM(E463:E466)</f>
        <v>#DIV/0!</v>
      </c>
      <c r="F462" s="164">
        <f t="shared" ref="F462" si="140">SUM(F463:F466)</f>
        <v>0</v>
      </c>
      <c r="G462" s="164" t="e">
        <f t="shared" ref="G462" si="141">SUM(G463:G466)</f>
        <v>#DIV/0!</v>
      </c>
      <c r="H462" s="7" t="e">
        <f t="shared" si="134"/>
        <v>#DIV/0!</v>
      </c>
    </row>
    <row r="463" spans="1:8" ht="31.5" hidden="1" outlineLevel="1" x14ac:dyDescent="0.2">
      <c r="A463" s="316"/>
      <c r="B463" s="315"/>
      <c r="C463" s="99" t="s">
        <v>513</v>
      </c>
      <c r="D463" s="164"/>
      <c r="E463" s="164" t="e">
        <f>D463/D$462*100</f>
        <v>#DIV/0!</v>
      </c>
      <c r="F463" s="164"/>
      <c r="G463" s="164" t="e">
        <f>F463/F$462*100</f>
        <v>#DIV/0!</v>
      </c>
      <c r="H463" s="7" t="e">
        <f t="shared" si="134"/>
        <v>#DIV/0!</v>
      </c>
    </row>
    <row r="464" spans="1:8" hidden="1" outlineLevel="1" x14ac:dyDescent="0.2">
      <c r="A464" s="316"/>
      <c r="B464" s="315"/>
      <c r="C464" s="99" t="s">
        <v>514</v>
      </c>
      <c r="D464" s="164"/>
      <c r="E464" s="164" t="e">
        <f t="shared" ref="E464:G466" si="142">D464/D$462*100</f>
        <v>#DIV/0!</v>
      </c>
      <c r="F464" s="164"/>
      <c r="G464" s="164" t="e">
        <f t="shared" si="142"/>
        <v>#DIV/0!</v>
      </c>
      <c r="H464" s="7" t="e">
        <f t="shared" si="134"/>
        <v>#DIV/0!</v>
      </c>
    </row>
    <row r="465" spans="1:8" hidden="1" outlineLevel="1" x14ac:dyDescent="0.2">
      <c r="A465" s="316"/>
      <c r="B465" s="315"/>
      <c r="C465" s="99" t="s">
        <v>515</v>
      </c>
      <c r="D465" s="164"/>
      <c r="E465" s="164" t="e">
        <f t="shared" si="142"/>
        <v>#DIV/0!</v>
      </c>
      <c r="F465" s="164"/>
      <c r="G465" s="164" t="e">
        <f t="shared" si="142"/>
        <v>#DIV/0!</v>
      </c>
      <c r="H465" s="7" t="e">
        <f t="shared" si="134"/>
        <v>#DIV/0!</v>
      </c>
    </row>
    <row r="466" spans="1:8" hidden="1" outlineLevel="1" x14ac:dyDescent="0.2">
      <c r="A466" s="316"/>
      <c r="B466" s="315"/>
      <c r="C466" s="99" t="s">
        <v>516</v>
      </c>
      <c r="D466" s="164"/>
      <c r="E466" s="164" t="e">
        <f t="shared" si="142"/>
        <v>#DIV/0!</v>
      </c>
      <c r="F466" s="164"/>
      <c r="G466" s="164" t="e">
        <f t="shared" si="142"/>
        <v>#DIV/0!</v>
      </c>
      <c r="H466" s="7" t="e">
        <f t="shared" si="134"/>
        <v>#DIV/0!</v>
      </c>
    </row>
    <row r="467" spans="1:8" ht="19.5" hidden="1" customHeight="1" outlineLevel="1" x14ac:dyDescent="0.2">
      <c r="A467" s="316" t="s">
        <v>137</v>
      </c>
      <c r="B467" s="315" t="s">
        <v>533</v>
      </c>
      <c r="C467" s="98" t="s">
        <v>512</v>
      </c>
      <c r="D467" s="164">
        <f>SUM(D468:D471)</f>
        <v>0</v>
      </c>
      <c r="E467" s="164" t="e">
        <f t="shared" ref="E467" si="143">SUM(E468:E471)</f>
        <v>#DIV/0!</v>
      </c>
      <c r="F467" s="164">
        <f t="shared" ref="F467" si="144">SUM(F468:F471)</f>
        <v>0</v>
      </c>
      <c r="G467" s="164" t="e">
        <f t="shared" ref="G467" si="145">SUM(G468:G471)</f>
        <v>#DIV/0!</v>
      </c>
      <c r="H467" s="7" t="e">
        <f t="shared" si="134"/>
        <v>#DIV/0!</v>
      </c>
    </row>
    <row r="468" spans="1:8" ht="30" hidden="1" customHeight="1" outlineLevel="1" x14ac:dyDescent="0.2">
      <c r="A468" s="316"/>
      <c r="B468" s="315"/>
      <c r="C468" s="99" t="s">
        <v>513</v>
      </c>
      <c r="D468" s="164"/>
      <c r="E468" s="164" t="e">
        <f>D468/D$467*100</f>
        <v>#DIV/0!</v>
      </c>
      <c r="F468" s="164"/>
      <c r="G468" s="164" t="e">
        <f>F468/F$467*100</f>
        <v>#DIV/0!</v>
      </c>
      <c r="H468" s="7" t="e">
        <f t="shared" si="134"/>
        <v>#DIV/0!</v>
      </c>
    </row>
    <row r="469" spans="1:8" ht="19.5" hidden="1" customHeight="1" outlineLevel="1" x14ac:dyDescent="0.2">
      <c r="A469" s="316"/>
      <c r="B469" s="315"/>
      <c r="C469" s="99" t="s">
        <v>514</v>
      </c>
      <c r="D469" s="164"/>
      <c r="E469" s="164" t="e">
        <f t="shared" ref="E469:G471" si="146">D469/D$467*100</f>
        <v>#DIV/0!</v>
      </c>
      <c r="F469" s="164"/>
      <c r="G469" s="164" t="e">
        <f t="shared" si="146"/>
        <v>#DIV/0!</v>
      </c>
      <c r="H469" s="7" t="e">
        <f t="shared" si="134"/>
        <v>#DIV/0!</v>
      </c>
    </row>
    <row r="470" spans="1:8" ht="18" hidden="1" customHeight="1" outlineLevel="1" x14ac:dyDescent="0.2">
      <c r="A470" s="316"/>
      <c r="B470" s="315"/>
      <c r="C470" s="99" t="s">
        <v>515</v>
      </c>
      <c r="D470" s="164"/>
      <c r="E470" s="164" t="e">
        <f t="shared" si="146"/>
        <v>#DIV/0!</v>
      </c>
      <c r="F470" s="164"/>
      <c r="G470" s="164" t="e">
        <f t="shared" si="146"/>
        <v>#DIV/0!</v>
      </c>
      <c r="H470" s="7" t="e">
        <f t="shared" si="134"/>
        <v>#DIV/0!</v>
      </c>
    </row>
    <row r="471" spans="1:8" ht="18" hidden="1" customHeight="1" outlineLevel="1" x14ac:dyDescent="0.2">
      <c r="A471" s="316"/>
      <c r="B471" s="315"/>
      <c r="C471" s="99" t="s">
        <v>516</v>
      </c>
      <c r="D471" s="164"/>
      <c r="E471" s="164" t="e">
        <f t="shared" si="146"/>
        <v>#DIV/0!</v>
      </c>
      <c r="F471" s="164"/>
      <c r="G471" s="164" t="e">
        <f t="shared" si="146"/>
        <v>#DIV/0!</v>
      </c>
      <c r="H471" s="7" t="e">
        <f t="shared" si="134"/>
        <v>#DIV/0!</v>
      </c>
    </row>
    <row r="472" spans="1:8" collapsed="1" x14ac:dyDescent="0.2">
      <c r="A472" s="316" t="s">
        <v>132</v>
      </c>
      <c r="B472" s="315" t="s">
        <v>534</v>
      </c>
      <c r="C472" s="98" t="s">
        <v>512</v>
      </c>
      <c r="D472" s="164">
        <f>SUM(D473:D476)</f>
        <v>1552</v>
      </c>
      <c r="E472" s="164">
        <f t="shared" ref="E472" si="147">SUM(E473:E476)</f>
        <v>100</v>
      </c>
      <c r="F472" s="164">
        <f t="shared" ref="F472" si="148">SUM(F473:F476)</f>
        <v>539.4</v>
      </c>
      <c r="G472" s="164">
        <f t="shared" ref="G472" si="149">SUM(G473:G476)</f>
        <v>100</v>
      </c>
      <c r="H472" s="7">
        <f>F472/D472*100-100</f>
        <v>-65.244845360824741</v>
      </c>
    </row>
    <row r="473" spans="1:8" ht="31.5" x14ac:dyDescent="0.2">
      <c r="A473" s="316"/>
      <c r="B473" s="315"/>
      <c r="C473" s="99" t="s">
        <v>513</v>
      </c>
      <c r="D473" s="164">
        <v>1552</v>
      </c>
      <c r="E473" s="164">
        <f>D473/D$472*100</f>
        <v>100</v>
      </c>
      <c r="F473" s="164">
        <v>539.4</v>
      </c>
      <c r="G473" s="164">
        <f>F473/F$472*100</f>
        <v>100</v>
      </c>
      <c r="H473" s="7">
        <f>F473/D473*100-100</f>
        <v>-65.244845360824741</v>
      </c>
    </row>
    <row r="474" spans="1:8" x14ac:dyDescent="0.2">
      <c r="A474" s="316"/>
      <c r="B474" s="315"/>
      <c r="C474" s="99" t="s">
        <v>514</v>
      </c>
      <c r="D474" s="164">
        <v>0</v>
      </c>
      <c r="E474" s="164">
        <f t="shared" ref="E474:E476" si="150">D474/D$472*100</f>
        <v>0</v>
      </c>
      <c r="F474" s="164">
        <v>0</v>
      </c>
      <c r="G474" s="164">
        <f t="shared" ref="G474:G476" si="151">F474/F$472*100</f>
        <v>0</v>
      </c>
      <c r="H474" s="7" t="s">
        <v>80</v>
      </c>
    </row>
    <row r="475" spans="1:8" x14ac:dyDescent="0.2">
      <c r="A475" s="316"/>
      <c r="B475" s="315"/>
      <c r="C475" s="99" t="s">
        <v>515</v>
      </c>
      <c r="D475" s="164">
        <v>0</v>
      </c>
      <c r="E475" s="164">
        <f t="shared" si="150"/>
        <v>0</v>
      </c>
      <c r="F475" s="164">
        <v>0</v>
      </c>
      <c r="G475" s="164">
        <f t="shared" si="151"/>
        <v>0</v>
      </c>
      <c r="H475" s="7" t="s">
        <v>80</v>
      </c>
    </row>
    <row r="476" spans="1:8" x14ac:dyDescent="0.2">
      <c r="A476" s="316"/>
      <c r="B476" s="315"/>
      <c r="C476" s="99" t="s">
        <v>516</v>
      </c>
      <c r="D476" s="164">
        <v>0</v>
      </c>
      <c r="E476" s="164">
        <f t="shared" si="150"/>
        <v>0</v>
      </c>
      <c r="F476" s="164">
        <v>0</v>
      </c>
      <c r="G476" s="164">
        <f t="shared" si="151"/>
        <v>0</v>
      </c>
      <c r="H476" s="7" t="s">
        <v>80</v>
      </c>
    </row>
    <row r="477" spans="1:8" hidden="1" outlineLevel="1" x14ac:dyDescent="0.2">
      <c r="A477" s="316" t="s">
        <v>141</v>
      </c>
      <c r="B477" s="315" t="s">
        <v>535</v>
      </c>
      <c r="C477" s="98" t="s">
        <v>512</v>
      </c>
      <c r="D477" s="164">
        <f>SUM(D478:D481)</f>
        <v>0</v>
      </c>
      <c r="E477" s="164" t="e">
        <f t="shared" ref="E477" si="152">SUM(E478:E481)</f>
        <v>#DIV/0!</v>
      </c>
      <c r="F477" s="164">
        <f t="shared" ref="F477" si="153">SUM(F478:F481)</f>
        <v>0</v>
      </c>
      <c r="G477" s="164" t="e">
        <f t="shared" ref="G477" si="154">SUM(G478:G481)</f>
        <v>#DIV/0!</v>
      </c>
      <c r="H477" s="7" t="e">
        <f t="shared" ref="H477:H486" si="155">F477/D477*100-100</f>
        <v>#DIV/0!</v>
      </c>
    </row>
    <row r="478" spans="1:8" ht="31.5" hidden="1" outlineLevel="1" x14ac:dyDescent="0.2">
      <c r="A478" s="316"/>
      <c r="B478" s="315"/>
      <c r="C478" s="99" t="s">
        <v>513</v>
      </c>
      <c r="D478" s="164"/>
      <c r="E478" s="164" t="e">
        <f>D478/D$477*100</f>
        <v>#DIV/0!</v>
      </c>
      <c r="F478" s="164"/>
      <c r="G478" s="164" t="e">
        <f>F478/F$477*100</f>
        <v>#DIV/0!</v>
      </c>
      <c r="H478" s="7" t="e">
        <f t="shared" si="155"/>
        <v>#DIV/0!</v>
      </c>
    </row>
    <row r="479" spans="1:8" hidden="1" outlineLevel="1" x14ac:dyDescent="0.2">
      <c r="A479" s="316"/>
      <c r="B479" s="315"/>
      <c r="C479" s="99" t="s">
        <v>514</v>
      </c>
      <c r="D479" s="164"/>
      <c r="E479" s="164" t="e">
        <f t="shared" ref="E479:G481" si="156">D479/D$477*100</f>
        <v>#DIV/0!</v>
      </c>
      <c r="F479" s="164"/>
      <c r="G479" s="164" t="e">
        <f t="shared" si="156"/>
        <v>#DIV/0!</v>
      </c>
      <c r="H479" s="7" t="e">
        <f t="shared" si="155"/>
        <v>#DIV/0!</v>
      </c>
    </row>
    <row r="480" spans="1:8" hidden="1" outlineLevel="1" x14ac:dyDescent="0.2">
      <c r="A480" s="316"/>
      <c r="B480" s="315"/>
      <c r="C480" s="99" t="s">
        <v>515</v>
      </c>
      <c r="D480" s="164"/>
      <c r="E480" s="164" t="e">
        <f t="shared" si="156"/>
        <v>#DIV/0!</v>
      </c>
      <c r="F480" s="164"/>
      <c r="G480" s="164" t="e">
        <f t="shared" si="156"/>
        <v>#DIV/0!</v>
      </c>
      <c r="H480" s="7" t="e">
        <f t="shared" si="155"/>
        <v>#DIV/0!</v>
      </c>
    </row>
    <row r="481" spans="1:8" hidden="1" outlineLevel="1" x14ac:dyDescent="0.2">
      <c r="A481" s="316"/>
      <c r="B481" s="315"/>
      <c r="C481" s="99" t="s">
        <v>516</v>
      </c>
      <c r="D481" s="164"/>
      <c r="E481" s="164" t="e">
        <f t="shared" si="156"/>
        <v>#DIV/0!</v>
      </c>
      <c r="F481" s="164"/>
      <c r="G481" s="164" t="e">
        <f t="shared" si="156"/>
        <v>#DIV/0!</v>
      </c>
      <c r="H481" s="7" t="e">
        <f t="shared" si="155"/>
        <v>#DIV/0!</v>
      </c>
    </row>
    <row r="482" spans="1:8" hidden="1" outlineLevel="1" x14ac:dyDescent="0.2">
      <c r="A482" s="316" t="s">
        <v>797</v>
      </c>
      <c r="B482" s="315" t="s">
        <v>798</v>
      </c>
      <c r="C482" s="98" t="s">
        <v>512</v>
      </c>
      <c r="D482" s="164">
        <f>SUM(D483:D486)</f>
        <v>0</v>
      </c>
      <c r="E482" s="164" t="e">
        <f t="shared" ref="E482" si="157">SUM(E483:E486)</f>
        <v>#DIV/0!</v>
      </c>
      <c r="F482" s="164">
        <f t="shared" ref="F482" si="158">SUM(F483:F486)</f>
        <v>0</v>
      </c>
      <c r="G482" s="164" t="e">
        <f t="shared" ref="G482" si="159">SUM(G483:G486)</f>
        <v>#DIV/0!</v>
      </c>
      <c r="H482" s="7" t="e">
        <f t="shared" si="155"/>
        <v>#DIV/0!</v>
      </c>
    </row>
    <row r="483" spans="1:8" ht="31.5" hidden="1" outlineLevel="1" x14ac:dyDescent="0.2">
      <c r="A483" s="316"/>
      <c r="B483" s="315"/>
      <c r="C483" s="99" t="s">
        <v>513</v>
      </c>
      <c r="D483" s="164"/>
      <c r="E483" s="164" t="e">
        <f>D483/D$482*100</f>
        <v>#DIV/0!</v>
      </c>
      <c r="F483" s="164"/>
      <c r="G483" s="164" t="e">
        <f>F483/F$482*100</f>
        <v>#DIV/0!</v>
      </c>
      <c r="H483" s="7" t="e">
        <f t="shared" si="155"/>
        <v>#DIV/0!</v>
      </c>
    </row>
    <row r="484" spans="1:8" hidden="1" outlineLevel="1" x14ac:dyDescent="0.2">
      <c r="A484" s="316"/>
      <c r="B484" s="315"/>
      <c r="C484" s="99" t="s">
        <v>514</v>
      </c>
      <c r="D484" s="164"/>
      <c r="E484" s="164" t="e">
        <f t="shared" ref="E484:G486" si="160">D484/D$482*100</f>
        <v>#DIV/0!</v>
      </c>
      <c r="F484" s="164"/>
      <c r="G484" s="164" t="e">
        <f t="shared" si="160"/>
        <v>#DIV/0!</v>
      </c>
      <c r="H484" s="7" t="e">
        <f t="shared" si="155"/>
        <v>#DIV/0!</v>
      </c>
    </row>
    <row r="485" spans="1:8" hidden="1" outlineLevel="1" x14ac:dyDescent="0.2">
      <c r="A485" s="316"/>
      <c r="B485" s="315"/>
      <c r="C485" s="99" t="s">
        <v>515</v>
      </c>
      <c r="D485" s="164"/>
      <c r="E485" s="164" t="e">
        <f t="shared" si="160"/>
        <v>#DIV/0!</v>
      </c>
      <c r="F485" s="164"/>
      <c r="G485" s="164" t="e">
        <f t="shared" si="160"/>
        <v>#DIV/0!</v>
      </c>
      <c r="H485" s="7" t="e">
        <f t="shared" si="155"/>
        <v>#DIV/0!</v>
      </c>
    </row>
    <row r="486" spans="1:8" hidden="1" outlineLevel="1" x14ac:dyDescent="0.2">
      <c r="A486" s="316"/>
      <c r="B486" s="315"/>
      <c r="C486" s="99" t="s">
        <v>516</v>
      </c>
      <c r="D486" s="164"/>
      <c r="E486" s="164" t="e">
        <f t="shared" si="160"/>
        <v>#DIV/0!</v>
      </c>
      <c r="F486" s="164"/>
      <c r="G486" s="164" t="e">
        <f t="shared" si="160"/>
        <v>#DIV/0!</v>
      </c>
      <c r="H486" s="7" t="e">
        <f t="shared" si="155"/>
        <v>#DIV/0!</v>
      </c>
    </row>
    <row r="487" spans="1:8" collapsed="1" x14ac:dyDescent="0.2">
      <c r="A487" s="316" t="s">
        <v>135</v>
      </c>
      <c r="B487" s="315" t="s">
        <v>1092</v>
      </c>
      <c r="C487" s="98" t="s">
        <v>512</v>
      </c>
      <c r="D487" s="164">
        <f>SUM(D488:D491)</f>
        <v>11580</v>
      </c>
      <c r="E487" s="164">
        <f t="shared" ref="E487" si="161">SUM(E488:E491)</f>
        <v>100</v>
      </c>
      <c r="F487" s="164">
        <f t="shared" ref="F487" si="162">SUM(F488:F491)</f>
        <v>4427.6000000000004</v>
      </c>
      <c r="G487" s="164">
        <f t="shared" ref="G487" si="163">SUM(G488:G491)</f>
        <v>100</v>
      </c>
      <c r="H487" s="7">
        <f>F487/D487*100-100</f>
        <v>-61.76511226252159</v>
      </c>
    </row>
    <row r="488" spans="1:8" ht="31.5" x14ac:dyDescent="0.2">
      <c r="A488" s="316"/>
      <c r="B488" s="315"/>
      <c r="C488" s="99" t="s">
        <v>513</v>
      </c>
      <c r="D488" s="164">
        <v>1158</v>
      </c>
      <c r="E488" s="164">
        <f>D488/D$487*100</f>
        <v>10</v>
      </c>
      <c r="F488" s="164">
        <v>442.8</v>
      </c>
      <c r="G488" s="164">
        <f>F488/F$487*100</f>
        <v>10.000903423976872</v>
      </c>
      <c r="H488" s="7">
        <f t="shared" ref="H488:H495" si="164">F488/D488*100-100</f>
        <v>-61.761658031088082</v>
      </c>
    </row>
    <row r="489" spans="1:8" x14ac:dyDescent="0.2">
      <c r="A489" s="316"/>
      <c r="B489" s="315"/>
      <c r="C489" s="99" t="s">
        <v>514</v>
      </c>
      <c r="D489" s="164">
        <v>0</v>
      </c>
      <c r="E489" s="164">
        <f t="shared" ref="E489:G491" si="165">D489/D$487*100</f>
        <v>0</v>
      </c>
      <c r="F489" s="164">
        <v>0</v>
      </c>
      <c r="G489" s="164">
        <f t="shared" si="165"/>
        <v>0</v>
      </c>
      <c r="H489" s="7" t="s">
        <v>80</v>
      </c>
    </row>
    <row r="490" spans="1:8" x14ac:dyDescent="0.2">
      <c r="A490" s="316"/>
      <c r="B490" s="315"/>
      <c r="C490" s="99" t="s">
        <v>515</v>
      </c>
      <c r="D490" s="164">
        <v>10422</v>
      </c>
      <c r="E490" s="164">
        <f t="shared" si="165"/>
        <v>90</v>
      </c>
      <c r="F490" s="164">
        <v>3984.8</v>
      </c>
      <c r="G490" s="164">
        <f t="shared" si="165"/>
        <v>89.999096576023135</v>
      </c>
      <c r="H490" s="7">
        <f t="shared" si="164"/>
        <v>-61.765496066014194</v>
      </c>
    </row>
    <row r="491" spans="1:8" x14ac:dyDescent="0.2">
      <c r="A491" s="316"/>
      <c r="B491" s="315"/>
      <c r="C491" s="99" t="s">
        <v>516</v>
      </c>
      <c r="D491" s="164">
        <v>0</v>
      </c>
      <c r="E491" s="164">
        <f t="shared" si="165"/>
        <v>0</v>
      </c>
      <c r="F491" s="164">
        <v>0</v>
      </c>
      <c r="G491" s="164">
        <f t="shared" si="165"/>
        <v>0</v>
      </c>
      <c r="H491" s="7" t="s">
        <v>80</v>
      </c>
    </row>
    <row r="492" spans="1:8" x14ac:dyDescent="0.2">
      <c r="A492" s="316" t="s">
        <v>137</v>
      </c>
      <c r="B492" s="315" t="s">
        <v>1091</v>
      </c>
      <c r="C492" s="98" t="s">
        <v>512</v>
      </c>
      <c r="D492" s="164">
        <f>SUM(D493:D496)</f>
        <v>140.69999999999999</v>
      </c>
      <c r="E492" s="164">
        <f t="shared" ref="E492" si="166">SUM(E493:E496)</f>
        <v>100.00000000000003</v>
      </c>
      <c r="F492" s="164">
        <f t="shared" ref="F492" si="167">SUM(F493:F496)</f>
        <v>140.69999999999999</v>
      </c>
      <c r="G492" s="164">
        <f t="shared" ref="G492" si="168">SUM(G493:G496)</f>
        <v>100.00000000000003</v>
      </c>
      <c r="H492" s="7">
        <f t="shared" si="164"/>
        <v>0</v>
      </c>
    </row>
    <row r="493" spans="1:8" ht="31.5" x14ac:dyDescent="0.2">
      <c r="A493" s="316"/>
      <c r="B493" s="315"/>
      <c r="C493" s="99" t="s">
        <v>513</v>
      </c>
      <c r="D493" s="164">
        <v>14.1</v>
      </c>
      <c r="E493" s="164">
        <f>D493/D$492*100</f>
        <v>10.021321961620469</v>
      </c>
      <c r="F493" s="164">
        <v>14.1</v>
      </c>
      <c r="G493" s="164">
        <f>F493/F$492*100</f>
        <v>10.021321961620469</v>
      </c>
      <c r="H493" s="7">
        <f t="shared" si="164"/>
        <v>0</v>
      </c>
    </row>
    <row r="494" spans="1:8" x14ac:dyDescent="0.2">
      <c r="A494" s="316"/>
      <c r="B494" s="315"/>
      <c r="C494" s="99" t="s">
        <v>514</v>
      </c>
      <c r="D494" s="164">
        <v>100</v>
      </c>
      <c r="E494" s="164">
        <f t="shared" ref="E494:G496" si="169">D494/D$492*100</f>
        <v>71.073205401563627</v>
      </c>
      <c r="F494" s="164">
        <v>100</v>
      </c>
      <c r="G494" s="164">
        <f t="shared" si="169"/>
        <v>71.073205401563627</v>
      </c>
      <c r="H494" s="7">
        <f t="shared" si="164"/>
        <v>0</v>
      </c>
    </row>
    <row r="495" spans="1:8" x14ac:dyDescent="0.2">
      <c r="A495" s="316"/>
      <c r="B495" s="315"/>
      <c r="C495" s="99" t="s">
        <v>515</v>
      </c>
      <c r="D495" s="164">
        <v>26.6</v>
      </c>
      <c r="E495" s="164">
        <f t="shared" si="169"/>
        <v>18.905472636815922</v>
      </c>
      <c r="F495" s="164">
        <v>26.6</v>
      </c>
      <c r="G495" s="164">
        <f t="shared" si="169"/>
        <v>18.905472636815922</v>
      </c>
      <c r="H495" s="7">
        <f t="shared" si="164"/>
        <v>0</v>
      </c>
    </row>
    <row r="496" spans="1:8" x14ac:dyDescent="0.2">
      <c r="A496" s="316"/>
      <c r="B496" s="315"/>
      <c r="C496" s="99" t="s">
        <v>516</v>
      </c>
      <c r="D496" s="164">
        <v>0</v>
      </c>
      <c r="E496" s="164">
        <f t="shared" si="169"/>
        <v>0</v>
      </c>
      <c r="F496" s="164">
        <v>0</v>
      </c>
      <c r="G496" s="164">
        <f t="shared" si="169"/>
        <v>0</v>
      </c>
      <c r="H496" s="7" t="s">
        <v>80</v>
      </c>
    </row>
    <row r="497" spans="1:8" x14ac:dyDescent="0.2">
      <c r="A497" s="317" t="s">
        <v>145</v>
      </c>
      <c r="B497" s="322" t="s">
        <v>958</v>
      </c>
      <c r="C497" s="119" t="s">
        <v>512</v>
      </c>
      <c r="D497" s="165">
        <f>SUM(D498:D501)</f>
        <v>13647</v>
      </c>
      <c r="E497" s="165">
        <f t="shared" ref="E497:G497" si="170">SUM(E498:E501)</f>
        <v>100</v>
      </c>
      <c r="F497" s="165">
        <f t="shared" si="170"/>
        <v>10115.5</v>
      </c>
      <c r="G497" s="165">
        <f t="shared" si="170"/>
        <v>100</v>
      </c>
      <c r="H497" s="228">
        <f>F497/D497*100-100</f>
        <v>-25.877482230526866</v>
      </c>
    </row>
    <row r="498" spans="1:8" ht="31.5" x14ac:dyDescent="0.2">
      <c r="A498" s="317"/>
      <c r="B498" s="322"/>
      <c r="C498" s="118" t="s">
        <v>513</v>
      </c>
      <c r="D498" s="165">
        <f>D503+D508+D513</f>
        <v>13430</v>
      </c>
      <c r="E498" s="165">
        <f>D498/D$497*100</f>
        <v>98.409906939254043</v>
      </c>
      <c r="F498" s="165">
        <f>F503+F508+F513</f>
        <v>10087.9</v>
      </c>
      <c r="G498" s="165">
        <f>F498/F$497*100</f>
        <v>99.727151401314813</v>
      </c>
      <c r="H498" s="228">
        <f>F498/D498*100-100</f>
        <v>-24.885331347728965</v>
      </c>
    </row>
    <row r="499" spans="1:8" x14ac:dyDescent="0.2">
      <c r="A499" s="317"/>
      <c r="B499" s="322"/>
      <c r="C499" s="118" t="s">
        <v>514</v>
      </c>
      <c r="D499" s="165">
        <f t="shared" ref="D499:F501" si="171">D504+D509+D514</f>
        <v>0</v>
      </c>
      <c r="E499" s="165">
        <f t="shared" ref="E499:G501" si="172">D499/D$497*100</f>
        <v>0</v>
      </c>
      <c r="F499" s="165">
        <f t="shared" si="171"/>
        <v>0</v>
      </c>
      <c r="G499" s="165">
        <f t="shared" si="172"/>
        <v>0</v>
      </c>
      <c r="H499" s="228" t="s">
        <v>80</v>
      </c>
    </row>
    <row r="500" spans="1:8" x14ac:dyDescent="0.2">
      <c r="A500" s="317"/>
      <c r="B500" s="322"/>
      <c r="C500" s="118" t="s">
        <v>515</v>
      </c>
      <c r="D500" s="165">
        <f t="shared" si="171"/>
        <v>0</v>
      </c>
      <c r="E500" s="165">
        <f t="shared" si="172"/>
        <v>0</v>
      </c>
      <c r="F500" s="165">
        <f t="shared" si="171"/>
        <v>0</v>
      </c>
      <c r="G500" s="165">
        <f t="shared" si="172"/>
        <v>0</v>
      </c>
      <c r="H500" s="228" t="s">
        <v>80</v>
      </c>
    </row>
    <row r="501" spans="1:8" x14ac:dyDescent="0.2">
      <c r="A501" s="317"/>
      <c r="B501" s="322"/>
      <c r="C501" s="118" t="s">
        <v>516</v>
      </c>
      <c r="D501" s="165">
        <f t="shared" si="171"/>
        <v>217</v>
      </c>
      <c r="E501" s="165">
        <f t="shared" si="172"/>
        <v>1.5900930607459514</v>
      </c>
      <c r="F501" s="165">
        <f t="shared" si="171"/>
        <v>27.6</v>
      </c>
      <c r="G501" s="165">
        <f t="shared" si="172"/>
        <v>0.27284859868518613</v>
      </c>
      <c r="H501" s="228">
        <f t="shared" ref="H501" si="173">F501/D501*100-100</f>
        <v>-87.281105990783402</v>
      </c>
    </row>
    <row r="502" spans="1:8" ht="21" customHeight="1" x14ac:dyDescent="0.2">
      <c r="A502" s="316" t="s">
        <v>147</v>
      </c>
      <c r="B502" s="315" t="s">
        <v>131</v>
      </c>
      <c r="C502" s="98" t="s">
        <v>512</v>
      </c>
      <c r="D502" s="164">
        <f>SUM(D503:D506)</f>
        <v>13647</v>
      </c>
      <c r="E502" s="164">
        <f t="shared" ref="E502" si="174">SUM(E503:E506)</f>
        <v>100</v>
      </c>
      <c r="F502" s="164">
        <f t="shared" ref="F502" si="175">SUM(F503:F506)</f>
        <v>10115.5</v>
      </c>
      <c r="G502" s="164">
        <f t="shared" ref="G502" si="176">SUM(G503:G506)</f>
        <v>100</v>
      </c>
      <c r="H502" s="7">
        <f>F502/D502*100-100</f>
        <v>-25.877482230526866</v>
      </c>
    </row>
    <row r="503" spans="1:8" ht="31.5" x14ac:dyDescent="0.2">
      <c r="A503" s="316"/>
      <c r="B503" s="315"/>
      <c r="C503" s="99" t="s">
        <v>513</v>
      </c>
      <c r="D503" s="164">
        <v>13430</v>
      </c>
      <c r="E503" s="164">
        <f>D503/D$502*100</f>
        <v>98.409906939254043</v>
      </c>
      <c r="F503" s="164">
        <v>10087.9</v>
      </c>
      <c r="G503" s="164">
        <f>F503/F$502*100</f>
        <v>99.727151401314813</v>
      </c>
      <c r="H503" s="7">
        <f>F503/D503*100-100</f>
        <v>-24.885331347728965</v>
      </c>
    </row>
    <row r="504" spans="1:8" x14ac:dyDescent="0.2">
      <c r="A504" s="316"/>
      <c r="B504" s="315"/>
      <c r="C504" s="99" t="s">
        <v>514</v>
      </c>
      <c r="D504" s="164">
        <v>0</v>
      </c>
      <c r="E504" s="164">
        <f t="shared" ref="E504:G506" si="177">D504/D$502*100</f>
        <v>0</v>
      </c>
      <c r="F504" s="164">
        <v>0</v>
      </c>
      <c r="G504" s="164">
        <f t="shared" si="177"/>
        <v>0</v>
      </c>
      <c r="H504" s="7" t="s">
        <v>80</v>
      </c>
    </row>
    <row r="505" spans="1:8" ht="27.75" customHeight="1" x14ac:dyDescent="0.2">
      <c r="A505" s="316"/>
      <c r="B505" s="315"/>
      <c r="C505" s="99" t="s">
        <v>515</v>
      </c>
      <c r="D505" s="164">
        <v>0</v>
      </c>
      <c r="E505" s="164">
        <f t="shared" si="177"/>
        <v>0</v>
      </c>
      <c r="F505" s="164">
        <v>0</v>
      </c>
      <c r="G505" s="164">
        <f t="shared" si="177"/>
        <v>0</v>
      </c>
      <c r="H505" s="7" t="s">
        <v>80</v>
      </c>
    </row>
    <row r="506" spans="1:8" x14ac:dyDescent="0.2">
      <c r="A506" s="316"/>
      <c r="B506" s="315"/>
      <c r="C506" s="99" t="s">
        <v>516</v>
      </c>
      <c r="D506" s="164">
        <v>217</v>
      </c>
      <c r="E506" s="164">
        <f t="shared" si="177"/>
        <v>1.5900930607459514</v>
      </c>
      <c r="F506" s="164">
        <v>27.6</v>
      </c>
      <c r="G506" s="164">
        <f t="shared" si="177"/>
        <v>0.27284859868518613</v>
      </c>
      <c r="H506" s="7">
        <f t="shared" ref="H506:H515" si="178">F506/D506*100-100</f>
        <v>-87.281105990783402</v>
      </c>
    </row>
    <row r="507" spans="1:8" hidden="1" outlineLevel="1" x14ac:dyDescent="0.2">
      <c r="A507" s="316" t="s">
        <v>776</v>
      </c>
      <c r="B507" s="315" t="s">
        <v>789</v>
      </c>
      <c r="C507" s="98" t="s">
        <v>512</v>
      </c>
      <c r="D507" s="164">
        <f>SUM(D508:D511)</f>
        <v>0</v>
      </c>
      <c r="E507" s="164" t="e">
        <f t="shared" ref="E507" si="179">SUM(E508:E511)</f>
        <v>#DIV/0!</v>
      </c>
      <c r="F507" s="164">
        <f t="shared" ref="F507" si="180">SUM(F508:F511)</f>
        <v>0</v>
      </c>
      <c r="G507" s="164" t="e">
        <f t="shared" ref="G507" si="181">SUM(G508:G511)</f>
        <v>#DIV/0!</v>
      </c>
      <c r="H507" s="7" t="e">
        <f t="shared" si="178"/>
        <v>#DIV/0!</v>
      </c>
    </row>
    <row r="508" spans="1:8" ht="31.5" hidden="1" outlineLevel="1" x14ac:dyDescent="0.2">
      <c r="A508" s="316"/>
      <c r="B508" s="315"/>
      <c r="C508" s="99" t="s">
        <v>513</v>
      </c>
      <c r="D508" s="164"/>
      <c r="E508" s="164" t="e">
        <f>D508/D$507*100</f>
        <v>#DIV/0!</v>
      </c>
      <c r="F508" s="164"/>
      <c r="G508" s="164" t="e">
        <f>F508/F$507*100</f>
        <v>#DIV/0!</v>
      </c>
      <c r="H508" s="7" t="e">
        <f t="shared" si="178"/>
        <v>#DIV/0!</v>
      </c>
    </row>
    <row r="509" spans="1:8" hidden="1" outlineLevel="1" x14ac:dyDescent="0.2">
      <c r="A509" s="316"/>
      <c r="B509" s="315"/>
      <c r="C509" s="99" t="s">
        <v>514</v>
      </c>
      <c r="D509" s="164"/>
      <c r="E509" s="164" t="e">
        <f t="shared" ref="E509:G511" si="182">D509/D$507*100</f>
        <v>#DIV/0!</v>
      </c>
      <c r="F509" s="164"/>
      <c r="G509" s="164" t="e">
        <f t="shared" si="182"/>
        <v>#DIV/0!</v>
      </c>
      <c r="H509" s="7" t="e">
        <f t="shared" si="178"/>
        <v>#DIV/0!</v>
      </c>
    </row>
    <row r="510" spans="1:8" hidden="1" outlineLevel="1" x14ac:dyDescent="0.2">
      <c r="A510" s="316"/>
      <c r="B510" s="315"/>
      <c r="C510" s="99" t="s">
        <v>515</v>
      </c>
      <c r="D510" s="164"/>
      <c r="E510" s="164" t="e">
        <f t="shared" si="182"/>
        <v>#DIV/0!</v>
      </c>
      <c r="F510" s="164"/>
      <c r="G510" s="164" t="e">
        <f t="shared" si="182"/>
        <v>#DIV/0!</v>
      </c>
      <c r="H510" s="7" t="e">
        <f t="shared" si="178"/>
        <v>#DIV/0!</v>
      </c>
    </row>
    <row r="511" spans="1:8" hidden="1" outlineLevel="1" x14ac:dyDescent="0.2">
      <c r="A511" s="316"/>
      <c r="B511" s="315"/>
      <c r="C511" s="99" t="s">
        <v>516</v>
      </c>
      <c r="D511" s="164"/>
      <c r="E511" s="164" t="e">
        <f t="shared" si="182"/>
        <v>#DIV/0!</v>
      </c>
      <c r="F511" s="164"/>
      <c r="G511" s="164" t="e">
        <f t="shared" si="182"/>
        <v>#DIV/0!</v>
      </c>
      <c r="H511" s="7" t="e">
        <f t="shared" si="178"/>
        <v>#DIV/0!</v>
      </c>
    </row>
    <row r="512" spans="1:8" hidden="1" outlineLevel="1" x14ac:dyDescent="0.2">
      <c r="A512" s="316" t="s">
        <v>779</v>
      </c>
      <c r="B512" s="315" t="s">
        <v>799</v>
      </c>
      <c r="C512" s="98" t="s">
        <v>512</v>
      </c>
      <c r="D512" s="164">
        <f>SUM(D513:D516)</f>
        <v>0</v>
      </c>
      <c r="E512" s="164" t="e">
        <f t="shared" ref="E512" si="183">SUM(E513:E516)</f>
        <v>#DIV/0!</v>
      </c>
      <c r="F512" s="164">
        <f t="shared" ref="F512" si="184">SUM(F513:F516)</f>
        <v>0</v>
      </c>
      <c r="G512" s="164" t="e">
        <f t="shared" ref="G512" si="185">SUM(G513:G516)</f>
        <v>#DIV/0!</v>
      </c>
      <c r="H512" s="7" t="e">
        <f t="shared" si="178"/>
        <v>#DIV/0!</v>
      </c>
    </row>
    <row r="513" spans="1:8" ht="31.5" hidden="1" outlineLevel="1" x14ac:dyDescent="0.2">
      <c r="A513" s="316"/>
      <c r="B513" s="315"/>
      <c r="C513" s="99" t="s">
        <v>513</v>
      </c>
      <c r="D513" s="164"/>
      <c r="E513" s="164" t="e">
        <f>D513/D$512*100</f>
        <v>#DIV/0!</v>
      </c>
      <c r="F513" s="164"/>
      <c r="G513" s="164" t="e">
        <f>F513/F$512*100</f>
        <v>#DIV/0!</v>
      </c>
      <c r="H513" s="7" t="e">
        <f t="shared" si="178"/>
        <v>#DIV/0!</v>
      </c>
    </row>
    <row r="514" spans="1:8" hidden="1" outlineLevel="1" x14ac:dyDescent="0.2">
      <c r="A514" s="316"/>
      <c r="B514" s="315"/>
      <c r="C514" s="99" t="s">
        <v>514</v>
      </c>
      <c r="D514" s="164"/>
      <c r="E514" s="164" t="e">
        <f t="shared" ref="E514:G516" si="186">D514/D$512*100</f>
        <v>#DIV/0!</v>
      </c>
      <c r="F514" s="164"/>
      <c r="G514" s="164" t="e">
        <f t="shared" si="186"/>
        <v>#DIV/0!</v>
      </c>
      <c r="H514" s="7" t="e">
        <f t="shared" si="178"/>
        <v>#DIV/0!</v>
      </c>
    </row>
    <row r="515" spans="1:8" hidden="1" outlineLevel="1" x14ac:dyDescent="0.2">
      <c r="A515" s="316"/>
      <c r="B515" s="315"/>
      <c r="C515" s="99" t="s">
        <v>515</v>
      </c>
      <c r="D515" s="164"/>
      <c r="E515" s="164" t="e">
        <f t="shared" si="186"/>
        <v>#DIV/0!</v>
      </c>
      <c r="F515" s="164"/>
      <c r="G515" s="164" t="e">
        <f t="shared" si="186"/>
        <v>#DIV/0!</v>
      </c>
      <c r="H515" s="7" t="e">
        <f t="shared" si="178"/>
        <v>#DIV/0!</v>
      </c>
    </row>
    <row r="516" spans="1:8" ht="2.25" hidden="1" customHeight="1" outlineLevel="1" x14ac:dyDescent="0.2">
      <c r="A516" s="316"/>
      <c r="B516" s="315"/>
      <c r="C516" s="99" t="s">
        <v>516</v>
      </c>
      <c r="D516" s="164"/>
      <c r="E516" s="164" t="e">
        <f t="shared" si="186"/>
        <v>#DIV/0!</v>
      </c>
      <c r="F516" s="164"/>
      <c r="G516" s="164" t="e">
        <f t="shared" si="186"/>
        <v>#DIV/0!</v>
      </c>
      <c r="H516" s="7" t="e">
        <f>F516/D516*100-100</f>
        <v>#DIV/0!</v>
      </c>
    </row>
    <row r="517" spans="1:8" collapsed="1" x14ac:dyDescent="0.2">
      <c r="A517" s="317" t="s">
        <v>148</v>
      </c>
      <c r="B517" s="322" t="s">
        <v>959</v>
      </c>
      <c r="C517" s="119" t="s">
        <v>512</v>
      </c>
      <c r="D517" s="165">
        <f>SUM(D518:D521)</f>
        <v>44565.4</v>
      </c>
      <c r="E517" s="165">
        <f t="shared" ref="E517" si="187">SUM(E518:E521)</f>
        <v>100</v>
      </c>
      <c r="F517" s="165">
        <f t="shared" ref="F517" si="188">SUM(F518:F521)</f>
        <v>21299.200000000001</v>
      </c>
      <c r="G517" s="165">
        <f t="shared" ref="G517" si="189">SUM(G518:G521)</f>
        <v>100</v>
      </c>
      <c r="H517" s="228">
        <f>F517/D517*100-100</f>
        <v>-52.206869006000176</v>
      </c>
    </row>
    <row r="518" spans="1:8" ht="31.5" x14ac:dyDescent="0.2">
      <c r="A518" s="317"/>
      <c r="B518" s="322"/>
      <c r="C518" s="118" t="s">
        <v>513</v>
      </c>
      <c r="D518" s="165">
        <f>D523+D528+D533+D538</f>
        <v>27547</v>
      </c>
      <c r="E518" s="165">
        <f>D518/D$517*100</f>
        <v>61.812527207205591</v>
      </c>
      <c r="F518" s="165">
        <f>F523+F528+F533+F538</f>
        <v>18425.5</v>
      </c>
      <c r="G518" s="165">
        <f>F518/F$517*100</f>
        <v>86.507943960336533</v>
      </c>
      <c r="H518" s="228">
        <f>F518/D518*100-100</f>
        <v>-33.112498638690241</v>
      </c>
    </row>
    <row r="519" spans="1:8" x14ac:dyDescent="0.2">
      <c r="A519" s="317"/>
      <c r="B519" s="322"/>
      <c r="C519" s="118" t="s">
        <v>514</v>
      </c>
      <c r="D519" s="165">
        <f t="shared" ref="D519:F521" si="190">D524+D529+D534+D539</f>
        <v>4795</v>
      </c>
      <c r="E519" s="165">
        <f t="shared" ref="E519:G521" si="191">D519/D$517*100</f>
        <v>10.759468107545315</v>
      </c>
      <c r="F519" s="165">
        <f t="shared" si="190"/>
        <v>1637.5</v>
      </c>
      <c r="G519" s="165">
        <f t="shared" si="191"/>
        <v>7.6880821814903841</v>
      </c>
      <c r="H519" s="228">
        <f t="shared" ref="H519:H520" si="192">F519/D519*100-100</f>
        <v>-65.84984358706987</v>
      </c>
    </row>
    <row r="520" spans="1:8" x14ac:dyDescent="0.2">
      <c r="A520" s="317"/>
      <c r="B520" s="322"/>
      <c r="C520" s="118" t="s">
        <v>515</v>
      </c>
      <c r="D520" s="165">
        <f t="shared" si="190"/>
        <v>8991.4</v>
      </c>
      <c r="E520" s="165">
        <f t="shared" si="191"/>
        <v>20.175741718911979</v>
      </c>
      <c r="F520" s="165">
        <f t="shared" si="190"/>
        <v>435.3</v>
      </c>
      <c r="G520" s="165">
        <f t="shared" si="191"/>
        <v>2.0437387319711542</v>
      </c>
      <c r="H520" s="228">
        <f t="shared" si="192"/>
        <v>-95.158707209110929</v>
      </c>
    </row>
    <row r="521" spans="1:8" x14ac:dyDescent="0.2">
      <c r="A521" s="317"/>
      <c r="B521" s="322"/>
      <c r="C521" s="118" t="s">
        <v>516</v>
      </c>
      <c r="D521" s="165">
        <f t="shared" si="190"/>
        <v>3232</v>
      </c>
      <c r="E521" s="165">
        <f t="shared" si="191"/>
        <v>7.2522629663371125</v>
      </c>
      <c r="F521" s="165">
        <f t="shared" si="190"/>
        <v>800.9</v>
      </c>
      <c r="G521" s="165">
        <f t="shared" si="191"/>
        <v>3.7602351262019234</v>
      </c>
      <c r="H521" s="228">
        <f>F521/D521*100-100</f>
        <v>-75.21967821782178</v>
      </c>
    </row>
    <row r="522" spans="1:8" ht="26.25" customHeight="1" x14ac:dyDescent="0.2">
      <c r="A522" s="316" t="s">
        <v>149</v>
      </c>
      <c r="B522" s="315" t="s">
        <v>131</v>
      </c>
      <c r="C522" s="98" t="s">
        <v>512</v>
      </c>
      <c r="D522" s="164">
        <f>SUM(D523:D526)</f>
        <v>28268</v>
      </c>
      <c r="E522" s="164">
        <f t="shared" ref="E522" si="193">SUM(E523:E526)</f>
        <v>100</v>
      </c>
      <c r="F522" s="164">
        <f t="shared" ref="F522" si="194">SUM(F523:F526)</f>
        <v>18996.100000000002</v>
      </c>
      <c r="G522" s="164">
        <f t="shared" ref="G522" si="195">SUM(G523:G526)</f>
        <v>100</v>
      </c>
      <c r="H522" s="7">
        <f>F522/D522*100-100</f>
        <v>-32.799985849724067</v>
      </c>
    </row>
    <row r="523" spans="1:8" ht="31.5" x14ac:dyDescent="0.2">
      <c r="A523" s="316"/>
      <c r="B523" s="315"/>
      <c r="C523" s="99" t="s">
        <v>513</v>
      </c>
      <c r="D523" s="164">
        <v>25036</v>
      </c>
      <c r="E523" s="164">
        <f>D523/D$522*100</f>
        <v>88.566577048252441</v>
      </c>
      <c r="F523" s="164">
        <v>18195.2</v>
      </c>
      <c r="G523" s="164">
        <f>F523/F$522*100</f>
        <v>95.783871426240125</v>
      </c>
      <c r="H523" s="7">
        <f>F523/D523*100-100</f>
        <v>-27.323853650742919</v>
      </c>
    </row>
    <row r="524" spans="1:8" x14ac:dyDescent="0.2">
      <c r="A524" s="316"/>
      <c r="B524" s="315"/>
      <c r="C524" s="99" t="s">
        <v>514</v>
      </c>
      <c r="D524" s="164">
        <v>0</v>
      </c>
      <c r="E524" s="164">
        <f t="shared" ref="E524:G526" si="196">D524/D$522*100</f>
        <v>0</v>
      </c>
      <c r="F524" s="164">
        <v>0</v>
      </c>
      <c r="G524" s="164">
        <f t="shared" si="196"/>
        <v>0</v>
      </c>
      <c r="H524" s="7" t="s">
        <v>80</v>
      </c>
    </row>
    <row r="525" spans="1:8" x14ac:dyDescent="0.2">
      <c r="A525" s="316"/>
      <c r="B525" s="315"/>
      <c r="C525" s="99" t="s">
        <v>515</v>
      </c>
      <c r="D525" s="164">
        <v>0</v>
      </c>
      <c r="E525" s="164">
        <f t="shared" si="196"/>
        <v>0</v>
      </c>
      <c r="F525" s="164">
        <v>0</v>
      </c>
      <c r="G525" s="164">
        <f t="shared" si="196"/>
        <v>0</v>
      </c>
      <c r="H525" s="7" t="s">
        <v>80</v>
      </c>
    </row>
    <row r="526" spans="1:8" x14ac:dyDescent="0.2">
      <c r="A526" s="316"/>
      <c r="B526" s="315"/>
      <c r="C526" s="99" t="s">
        <v>516</v>
      </c>
      <c r="D526" s="164">
        <v>3232</v>
      </c>
      <c r="E526" s="164">
        <f t="shared" si="196"/>
        <v>11.433422951747559</v>
      </c>
      <c r="F526" s="164">
        <v>800.9</v>
      </c>
      <c r="G526" s="164">
        <f t="shared" si="196"/>
        <v>4.2161285737598764</v>
      </c>
      <c r="H526" s="7">
        <f t="shared" ref="H526:H537" si="197">F526/D526*100-100</f>
        <v>-75.21967821782178</v>
      </c>
    </row>
    <row r="527" spans="1:8" ht="21" customHeight="1" x14ac:dyDescent="0.2">
      <c r="A527" s="316" t="s">
        <v>152</v>
      </c>
      <c r="B527" s="315" t="s">
        <v>1028</v>
      </c>
      <c r="C527" s="98" t="s">
        <v>512</v>
      </c>
      <c r="D527" s="164">
        <f>SUM(D528:D531)</f>
        <v>6069.7</v>
      </c>
      <c r="E527" s="164">
        <f t="shared" ref="E527" si="198">SUM(E528:E531)</f>
        <v>21.471982453657844</v>
      </c>
      <c r="F527" s="164">
        <f t="shared" ref="F527" si="199">SUM(F528:F531)</f>
        <v>2072.8000000000002</v>
      </c>
      <c r="G527" s="164">
        <f t="shared" ref="G527" si="200">SUM(G528:G531)</f>
        <v>10.911713456972747</v>
      </c>
      <c r="H527" s="7">
        <f t="shared" si="197"/>
        <v>-65.850042011961051</v>
      </c>
    </row>
    <row r="528" spans="1:8" ht="31.5" x14ac:dyDescent="0.2">
      <c r="A528" s="316"/>
      <c r="B528" s="315"/>
      <c r="C528" s="99" t="s">
        <v>513</v>
      </c>
      <c r="D528" s="164">
        <v>0</v>
      </c>
      <c r="E528" s="164">
        <f>D528/D$522*100</f>
        <v>0</v>
      </c>
      <c r="F528" s="164">
        <v>0</v>
      </c>
      <c r="G528" s="164">
        <f>F528/F$522*100</f>
        <v>0</v>
      </c>
      <c r="H528" s="7" t="s">
        <v>80</v>
      </c>
    </row>
    <row r="529" spans="1:8" x14ac:dyDescent="0.2">
      <c r="A529" s="316"/>
      <c r="B529" s="315"/>
      <c r="C529" s="99" t="s">
        <v>514</v>
      </c>
      <c r="D529" s="164">
        <v>4795</v>
      </c>
      <c r="E529" s="164">
        <f t="shared" ref="E529:G531" si="201">D529/D$522*100</f>
        <v>16.962643271543794</v>
      </c>
      <c r="F529" s="164">
        <v>1637.5</v>
      </c>
      <c r="G529" s="164">
        <f t="shared" si="201"/>
        <v>8.6201904601470822</v>
      </c>
      <c r="H529" s="7">
        <f t="shared" si="197"/>
        <v>-65.84984358706987</v>
      </c>
    </row>
    <row r="530" spans="1:8" x14ac:dyDescent="0.2">
      <c r="A530" s="316"/>
      <c r="B530" s="315"/>
      <c r="C530" s="99" t="s">
        <v>515</v>
      </c>
      <c r="D530" s="164">
        <v>1274.7</v>
      </c>
      <c r="E530" s="164">
        <f t="shared" si="201"/>
        <v>4.5093391821140516</v>
      </c>
      <c r="F530" s="164">
        <v>435.3</v>
      </c>
      <c r="G530" s="164">
        <f t="shared" si="201"/>
        <v>2.2915229968256638</v>
      </c>
      <c r="H530" s="7">
        <f t="shared" si="197"/>
        <v>-65.850788420804889</v>
      </c>
    </row>
    <row r="531" spans="1:8" ht="24" customHeight="1" x14ac:dyDescent="0.2">
      <c r="A531" s="316"/>
      <c r="B531" s="315"/>
      <c r="C531" s="99" t="s">
        <v>516</v>
      </c>
      <c r="D531" s="164">
        <v>0</v>
      </c>
      <c r="E531" s="164">
        <f t="shared" si="201"/>
        <v>0</v>
      </c>
      <c r="F531" s="164">
        <v>0</v>
      </c>
      <c r="G531" s="164">
        <f t="shared" si="201"/>
        <v>0</v>
      </c>
      <c r="H531" s="7" t="s">
        <v>80</v>
      </c>
    </row>
    <row r="532" spans="1:8" x14ac:dyDescent="0.2">
      <c r="A532" s="316" t="s">
        <v>780</v>
      </c>
      <c r="B532" s="315" t="s">
        <v>1027</v>
      </c>
      <c r="C532" s="98" t="s">
        <v>512</v>
      </c>
      <c r="D532" s="164">
        <f>SUM(D533:D536)</f>
        <v>674</v>
      </c>
      <c r="E532" s="164">
        <f t="shared" ref="E532" si="202">SUM(E533:E536)</f>
        <v>100</v>
      </c>
      <c r="F532" s="164">
        <f t="shared" ref="F532" si="203">SUM(F533:F536)</f>
        <v>230.3</v>
      </c>
      <c r="G532" s="164">
        <f t="shared" ref="G532" si="204">SUM(G533:G536)</f>
        <v>100</v>
      </c>
      <c r="H532" s="7">
        <f t="shared" si="197"/>
        <v>-65.830860534124639</v>
      </c>
    </row>
    <row r="533" spans="1:8" ht="31.5" x14ac:dyDescent="0.2">
      <c r="A533" s="316"/>
      <c r="B533" s="315"/>
      <c r="C533" s="99" t="s">
        <v>513</v>
      </c>
      <c r="D533" s="164">
        <v>674</v>
      </c>
      <c r="E533" s="164">
        <f>D533/D$532*100</f>
        <v>100</v>
      </c>
      <c r="F533" s="164">
        <v>230.3</v>
      </c>
      <c r="G533" s="164">
        <f>F533/F$532*100</f>
        <v>100</v>
      </c>
      <c r="H533" s="7">
        <f t="shared" si="197"/>
        <v>-65.830860534124639</v>
      </c>
    </row>
    <row r="534" spans="1:8" x14ac:dyDescent="0.2">
      <c r="A534" s="316"/>
      <c r="B534" s="315"/>
      <c r="C534" s="99" t="s">
        <v>514</v>
      </c>
      <c r="D534" s="164">
        <v>0</v>
      </c>
      <c r="E534" s="164">
        <f t="shared" ref="E534:G536" si="205">D534/D$532*100</f>
        <v>0</v>
      </c>
      <c r="F534" s="164">
        <v>0</v>
      </c>
      <c r="G534" s="164">
        <f t="shared" si="205"/>
        <v>0</v>
      </c>
      <c r="H534" s="7" t="s">
        <v>80</v>
      </c>
    </row>
    <row r="535" spans="1:8" x14ac:dyDescent="0.2">
      <c r="A535" s="316"/>
      <c r="B535" s="315"/>
      <c r="C535" s="99" t="s">
        <v>515</v>
      </c>
      <c r="D535" s="164">
        <v>0</v>
      </c>
      <c r="E535" s="164">
        <f t="shared" si="205"/>
        <v>0</v>
      </c>
      <c r="F535" s="164">
        <v>0</v>
      </c>
      <c r="G535" s="164">
        <f t="shared" si="205"/>
        <v>0</v>
      </c>
      <c r="H535" s="7" t="s">
        <v>80</v>
      </c>
    </row>
    <row r="536" spans="1:8" x14ac:dyDescent="0.2">
      <c r="A536" s="316"/>
      <c r="B536" s="315"/>
      <c r="C536" s="99" t="s">
        <v>516</v>
      </c>
      <c r="D536" s="164">
        <v>0</v>
      </c>
      <c r="E536" s="164">
        <f t="shared" si="205"/>
        <v>0</v>
      </c>
      <c r="F536" s="164">
        <v>0</v>
      </c>
      <c r="G536" s="164">
        <f t="shared" si="205"/>
        <v>0</v>
      </c>
      <c r="H536" s="7" t="s">
        <v>80</v>
      </c>
    </row>
    <row r="537" spans="1:8" x14ac:dyDescent="0.2">
      <c r="A537" s="316" t="s">
        <v>1026</v>
      </c>
      <c r="B537" s="316" t="s">
        <v>1094</v>
      </c>
      <c r="C537" s="98" t="s">
        <v>512</v>
      </c>
      <c r="D537" s="164">
        <f>SUM(D538:D541)</f>
        <v>9553.7000000000007</v>
      </c>
      <c r="E537" s="164">
        <f t="shared" ref="E537" si="206">SUM(E538:E541)</f>
        <v>99.999999999999986</v>
      </c>
      <c r="F537" s="164">
        <f t="shared" ref="F537" si="207">SUM(F538:F541)</f>
        <v>0</v>
      </c>
      <c r="G537" s="164">
        <v>0</v>
      </c>
      <c r="H537" s="7">
        <f t="shared" si="197"/>
        <v>-100</v>
      </c>
    </row>
    <row r="538" spans="1:8" ht="31.5" x14ac:dyDescent="0.2">
      <c r="A538" s="316"/>
      <c r="B538" s="316"/>
      <c r="C538" s="98" t="s">
        <v>513</v>
      </c>
      <c r="D538" s="164">
        <v>1837</v>
      </c>
      <c r="E538" s="164">
        <f>D538/D$537*100</f>
        <v>19.228152443555899</v>
      </c>
      <c r="F538" s="164">
        <v>0</v>
      </c>
      <c r="G538" s="164">
        <v>0</v>
      </c>
      <c r="H538" s="7">
        <f t="shared" ref="H538:H540" si="208">F538/D538*100-100</f>
        <v>-100</v>
      </c>
    </row>
    <row r="539" spans="1:8" x14ac:dyDescent="0.2">
      <c r="A539" s="316"/>
      <c r="B539" s="316"/>
      <c r="C539" s="98" t="s">
        <v>514</v>
      </c>
      <c r="D539" s="164">
        <v>0</v>
      </c>
      <c r="E539" s="164">
        <f t="shared" ref="E539:E541" si="209">D539/D$537*100</f>
        <v>0</v>
      </c>
      <c r="F539" s="164">
        <v>0</v>
      </c>
      <c r="G539" s="164">
        <v>0</v>
      </c>
      <c r="H539" s="7" t="s">
        <v>80</v>
      </c>
    </row>
    <row r="540" spans="1:8" x14ac:dyDescent="0.2">
      <c r="A540" s="316"/>
      <c r="B540" s="316"/>
      <c r="C540" s="98" t="s">
        <v>515</v>
      </c>
      <c r="D540" s="164">
        <v>7716.7</v>
      </c>
      <c r="E540" s="164">
        <f t="shared" si="209"/>
        <v>80.771847556444087</v>
      </c>
      <c r="F540" s="164">
        <v>0</v>
      </c>
      <c r="G540" s="164">
        <v>0</v>
      </c>
      <c r="H540" s="7">
        <f t="shared" si="208"/>
        <v>-100</v>
      </c>
    </row>
    <row r="541" spans="1:8" x14ac:dyDescent="0.2">
      <c r="A541" s="316"/>
      <c r="B541" s="316"/>
      <c r="C541" s="98" t="s">
        <v>516</v>
      </c>
      <c r="D541" s="164">
        <v>0</v>
      </c>
      <c r="E541" s="164">
        <f t="shared" si="209"/>
        <v>0</v>
      </c>
      <c r="F541" s="164">
        <v>0</v>
      </c>
      <c r="G541" s="164">
        <v>0</v>
      </c>
      <c r="H541" s="7" t="s">
        <v>80</v>
      </c>
    </row>
    <row r="542" spans="1:8" x14ac:dyDescent="0.2">
      <c r="A542" s="317" t="s">
        <v>154</v>
      </c>
      <c r="B542" s="322" t="s">
        <v>960</v>
      </c>
      <c r="C542" s="119" t="s">
        <v>512</v>
      </c>
      <c r="D542" s="165">
        <f>SUM(D543:D546)</f>
        <v>248296.6</v>
      </c>
      <c r="E542" s="165">
        <f t="shared" ref="E542" si="210">SUM(E543:E546)</f>
        <v>100</v>
      </c>
      <c r="F542" s="165">
        <f t="shared" ref="F542" si="211">SUM(F543:F546)</f>
        <v>161257.10000000003</v>
      </c>
      <c r="G542" s="165">
        <f t="shared" ref="G542" si="212">SUM(G543:G546)</f>
        <v>99.999999999999972</v>
      </c>
      <c r="H542" s="228">
        <f>F542/D542*100-100</f>
        <v>-35.054648352011256</v>
      </c>
    </row>
    <row r="543" spans="1:8" ht="31.5" x14ac:dyDescent="0.2">
      <c r="A543" s="317"/>
      <c r="B543" s="322"/>
      <c r="C543" s="118" t="s">
        <v>513</v>
      </c>
      <c r="D543" s="165">
        <f>D548+D553+D558+D563+D568+D573+D578+D583+D588+D593+D598+D603+D608+D613+D618</f>
        <v>223535</v>
      </c>
      <c r="E543" s="165">
        <f>D543/$D$542*100</f>
        <v>90.027410765995185</v>
      </c>
      <c r="F543" s="165">
        <f>F548+F553+F558+F563+F568+F573+F578+F583+F588+F593+F598+F603+F608+F613+F618</f>
        <v>151364.80000000002</v>
      </c>
      <c r="G543" s="165">
        <f>F543/$F$542*100</f>
        <v>93.86551041783585</v>
      </c>
      <c r="H543" s="228">
        <f>F543/D543*100-100</f>
        <v>-32.285861274520769</v>
      </c>
    </row>
    <row r="544" spans="1:8" x14ac:dyDescent="0.2">
      <c r="A544" s="317"/>
      <c r="B544" s="322"/>
      <c r="C544" s="118" t="s">
        <v>514</v>
      </c>
      <c r="D544" s="165">
        <f t="shared" ref="D544:F546" si="213">D549+D554+D559+D564+D569+D574+D579+D584+D589+D594+D599+D604+D609+D614+D619</f>
        <v>100</v>
      </c>
      <c r="E544" s="165">
        <f>D544/$D$542*100</f>
        <v>4.0274413745496312E-2</v>
      </c>
      <c r="F544" s="165">
        <f t="shared" si="213"/>
        <v>100</v>
      </c>
      <c r="G544" s="165">
        <f>F544/$F$542*100</f>
        <v>6.2012773391063078E-2</v>
      </c>
      <c r="H544" s="228">
        <f t="shared" ref="H544:H545" si="214">F544/D544*100-100</f>
        <v>0</v>
      </c>
    </row>
    <row r="545" spans="1:8" x14ac:dyDescent="0.2">
      <c r="A545" s="317"/>
      <c r="B545" s="322"/>
      <c r="C545" s="118" t="s">
        <v>515</v>
      </c>
      <c r="D545" s="165">
        <f t="shared" si="213"/>
        <v>10922.6</v>
      </c>
      <c r="E545" s="165">
        <f>D545/$D$542*100</f>
        <v>4.3990131157655803</v>
      </c>
      <c r="F545" s="165">
        <f t="shared" si="213"/>
        <v>5475.6</v>
      </c>
      <c r="G545" s="165">
        <f>F545/$F$542*100</f>
        <v>3.3955714198010503</v>
      </c>
      <c r="H545" s="228">
        <f t="shared" si="214"/>
        <v>-49.8690787907641</v>
      </c>
    </row>
    <row r="546" spans="1:8" x14ac:dyDescent="0.2">
      <c r="A546" s="317"/>
      <c r="B546" s="322"/>
      <c r="C546" s="118" t="s">
        <v>516</v>
      </c>
      <c r="D546" s="165">
        <f t="shared" si="213"/>
        <v>13739</v>
      </c>
      <c r="E546" s="165">
        <f>D546/$D$542*100</f>
        <v>5.5333017044937387</v>
      </c>
      <c r="F546" s="165">
        <f t="shared" si="213"/>
        <v>4316.7</v>
      </c>
      <c r="G546" s="165">
        <f>F546/$F$542*100</f>
        <v>2.6769053889720196</v>
      </c>
      <c r="H546" s="228">
        <f>F546/D546*100-100</f>
        <v>-68.580682728000582</v>
      </c>
    </row>
    <row r="547" spans="1:8" ht="21.75" customHeight="1" x14ac:dyDescent="0.2">
      <c r="A547" s="316" t="s">
        <v>155</v>
      </c>
      <c r="B547" s="315" t="s">
        <v>131</v>
      </c>
      <c r="C547" s="98" t="s">
        <v>512</v>
      </c>
      <c r="D547" s="164">
        <f>SUM(D548:D551)</f>
        <v>226911.9</v>
      </c>
      <c r="E547" s="164">
        <f t="shared" ref="E547" si="215">SUM(E548:E551)</f>
        <v>100.00000000000001</v>
      </c>
      <c r="F547" s="164">
        <f t="shared" ref="F547" si="216">SUM(F548:F551)</f>
        <v>151055.30000000002</v>
      </c>
      <c r="G547" s="164">
        <f t="shared" ref="G547" si="217">SUM(G548:G551)</f>
        <v>100</v>
      </c>
      <c r="H547" s="7">
        <f>F547/D547*100-100</f>
        <v>-33.429978771496778</v>
      </c>
    </row>
    <row r="548" spans="1:8" ht="39" customHeight="1" x14ac:dyDescent="0.2">
      <c r="A548" s="316"/>
      <c r="B548" s="315"/>
      <c r="C548" s="99" t="s">
        <v>513</v>
      </c>
      <c r="D548" s="164">
        <v>213172.9</v>
      </c>
      <c r="E548" s="164">
        <f>D548/D$547*100</f>
        <v>93.945227200512633</v>
      </c>
      <c r="F548" s="164">
        <v>146738.6</v>
      </c>
      <c r="G548" s="164">
        <f>F548/F$547*100</f>
        <v>97.142304838029517</v>
      </c>
      <c r="H548" s="7">
        <f>F548/D548*100-100</f>
        <v>-31.164514814031236</v>
      </c>
    </row>
    <row r="549" spans="1:8" x14ac:dyDescent="0.2">
      <c r="A549" s="316"/>
      <c r="B549" s="315"/>
      <c r="C549" s="99" t="s">
        <v>514</v>
      </c>
      <c r="D549" s="164">
        <v>0</v>
      </c>
      <c r="E549" s="164">
        <f t="shared" ref="E549:G551" si="218">D549/D$547*100</f>
        <v>0</v>
      </c>
      <c r="F549" s="164">
        <v>0</v>
      </c>
      <c r="G549" s="164">
        <f t="shared" si="218"/>
        <v>0</v>
      </c>
      <c r="H549" s="7" t="s">
        <v>80</v>
      </c>
    </row>
    <row r="550" spans="1:8" x14ac:dyDescent="0.2">
      <c r="A550" s="316"/>
      <c r="B550" s="315"/>
      <c r="C550" s="99" t="s">
        <v>515</v>
      </c>
      <c r="D550" s="164">
        <v>0</v>
      </c>
      <c r="E550" s="164">
        <f t="shared" si="218"/>
        <v>0</v>
      </c>
      <c r="F550" s="164">
        <v>0</v>
      </c>
      <c r="G550" s="164">
        <f t="shared" si="218"/>
        <v>0</v>
      </c>
      <c r="H550" s="7" t="s">
        <v>80</v>
      </c>
    </row>
    <row r="551" spans="1:8" ht="27" customHeight="1" x14ac:dyDescent="0.2">
      <c r="A551" s="316"/>
      <c r="B551" s="315"/>
      <c r="C551" s="99" t="s">
        <v>516</v>
      </c>
      <c r="D551" s="164">
        <v>13739</v>
      </c>
      <c r="E551" s="164">
        <f t="shared" si="218"/>
        <v>6.0547727994873783</v>
      </c>
      <c r="F551" s="164">
        <v>4316.7</v>
      </c>
      <c r="G551" s="164">
        <f t="shared" si="218"/>
        <v>2.8576951619704833</v>
      </c>
      <c r="H551" s="7">
        <f t="shared" ref="H551:H578" si="219">F551/D551*100-100</f>
        <v>-68.580682728000582</v>
      </c>
    </row>
    <row r="552" spans="1:8" ht="16.5" customHeight="1" x14ac:dyDescent="0.2">
      <c r="A552" s="316" t="s">
        <v>156</v>
      </c>
      <c r="B552" s="315" t="s">
        <v>785</v>
      </c>
      <c r="C552" s="98" t="s">
        <v>512</v>
      </c>
      <c r="D552" s="164">
        <f>SUM(D553:D556)</f>
        <v>16763</v>
      </c>
      <c r="E552" s="164">
        <f t="shared" ref="E552" si="220">SUM(E553:E556)</f>
        <v>100</v>
      </c>
      <c r="F552" s="164">
        <f t="shared" ref="F552" si="221">SUM(F553:F556)</f>
        <v>8383</v>
      </c>
      <c r="G552" s="164">
        <f t="shared" ref="G552" si="222">SUM(G553:G556)</f>
        <v>100</v>
      </c>
      <c r="H552" s="7">
        <f t="shared" si="219"/>
        <v>-49.991051721052315</v>
      </c>
    </row>
    <row r="553" spans="1:8" ht="30" customHeight="1" x14ac:dyDescent="0.2">
      <c r="A553" s="316"/>
      <c r="B553" s="315"/>
      <c r="C553" s="98" t="s">
        <v>513</v>
      </c>
      <c r="D553" s="164">
        <v>5867</v>
      </c>
      <c r="E553" s="164">
        <f>D553/D$552*100</f>
        <v>34.999701724035077</v>
      </c>
      <c r="F553" s="164">
        <v>2934</v>
      </c>
      <c r="G553" s="164">
        <f>F553/F$552*100</f>
        <v>34.999403554813313</v>
      </c>
      <c r="H553" s="7">
        <f t="shared" si="219"/>
        <v>-49.991477756945621</v>
      </c>
    </row>
    <row r="554" spans="1:8" ht="16.5" customHeight="1" x14ac:dyDescent="0.2">
      <c r="A554" s="316"/>
      <c r="B554" s="315"/>
      <c r="C554" s="98" t="s">
        <v>514</v>
      </c>
      <c r="D554" s="164">
        <v>0</v>
      </c>
      <c r="E554" s="164">
        <f t="shared" ref="E554:G556" si="223">D554/D$552*100</f>
        <v>0</v>
      </c>
      <c r="F554" s="164">
        <v>0</v>
      </c>
      <c r="G554" s="164">
        <f t="shared" si="223"/>
        <v>0</v>
      </c>
      <c r="H554" s="7" t="s">
        <v>80</v>
      </c>
    </row>
    <row r="555" spans="1:8" ht="16.5" customHeight="1" x14ac:dyDescent="0.2">
      <c r="A555" s="316"/>
      <c r="B555" s="315"/>
      <c r="C555" s="98" t="s">
        <v>515</v>
      </c>
      <c r="D555" s="164">
        <v>10896</v>
      </c>
      <c r="E555" s="164">
        <f t="shared" si="223"/>
        <v>65.000298275964923</v>
      </c>
      <c r="F555" s="164">
        <v>5449</v>
      </c>
      <c r="G555" s="164">
        <f t="shared" si="223"/>
        <v>65.000596445186687</v>
      </c>
      <c r="H555" s="7">
        <f t="shared" si="219"/>
        <v>-49.990822320117481</v>
      </c>
    </row>
    <row r="556" spans="1:8" ht="16.5" customHeight="1" x14ac:dyDescent="0.2">
      <c r="A556" s="316"/>
      <c r="B556" s="315"/>
      <c r="C556" s="98" t="s">
        <v>516</v>
      </c>
      <c r="D556" s="164">
        <v>0</v>
      </c>
      <c r="E556" s="164">
        <f t="shared" si="223"/>
        <v>0</v>
      </c>
      <c r="F556" s="164">
        <v>0</v>
      </c>
      <c r="G556" s="164">
        <f t="shared" si="223"/>
        <v>0</v>
      </c>
      <c r="H556" s="7" t="s">
        <v>80</v>
      </c>
    </row>
    <row r="557" spans="1:8" ht="16.5" hidden="1" customHeight="1" outlineLevel="1" x14ac:dyDescent="0.2">
      <c r="A557" s="316" t="s">
        <v>158</v>
      </c>
      <c r="B557" s="315" t="s">
        <v>536</v>
      </c>
      <c r="C557" s="98" t="s">
        <v>512</v>
      </c>
      <c r="D557" s="164">
        <f>SUM(D558:D561)</f>
        <v>0</v>
      </c>
      <c r="E557" s="164" t="e">
        <f t="shared" ref="E557" si="224">SUM(E558:E561)</f>
        <v>#DIV/0!</v>
      </c>
      <c r="F557" s="164">
        <f t="shared" ref="F557" si="225">SUM(F558:F561)</f>
        <v>0</v>
      </c>
      <c r="G557" s="164" t="e">
        <f t="shared" ref="G557" si="226">SUM(G558:G561)</f>
        <v>#DIV/0!</v>
      </c>
      <c r="H557" s="7" t="e">
        <f t="shared" si="219"/>
        <v>#DIV/0!</v>
      </c>
    </row>
    <row r="558" spans="1:8" ht="30" hidden="1" customHeight="1" outlineLevel="1" x14ac:dyDescent="0.2">
      <c r="A558" s="316"/>
      <c r="B558" s="315"/>
      <c r="C558" s="98" t="s">
        <v>513</v>
      </c>
      <c r="D558" s="164"/>
      <c r="E558" s="164" t="e">
        <f>D558/D$557*100</f>
        <v>#DIV/0!</v>
      </c>
      <c r="F558" s="164"/>
      <c r="G558" s="164" t="e">
        <f>F558/F$557*100</f>
        <v>#DIV/0!</v>
      </c>
      <c r="H558" s="7" t="e">
        <f t="shared" si="219"/>
        <v>#DIV/0!</v>
      </c>
    </row>
    <row r="559" spans="1:8" ht="16.5" hidden="1" customHeight="1" outlineLevel="1" x14ac:dyDescent="0.2">
      <c r="A559" s="316"/>
      <c r="B559" s="315"/>
      <c r="C559" s="98" t="s">
        <v>514</v>
      </c>
      <c r="D559" s="164"/>
      <c r="E559" s="164" t="e">
        <f t="shared" ref="E559:G561" si="227">D559/D$557*100</f>
        <v>#DIV/0!</v>
      </c>
      <c r="F559" s="164"/>
      <c r="G559" s="164" t="e">
        <f t="shared" si="227"/>
        <v>#DIV/0!</v>
      </c>
      <c r="H559" s="7" t="e">
        <f t="shared" si="219"/>
        <v>#DIV/0!</v>
      </c>
    </row>
    <row r="560" spans="1:8" ht="16.5" hidden="1" customHeight="1" outlineLevel="1" x14ac:dyDescent="0.2">
      <c r="A560" s="316"/>
      <c r="B560" s="315"/>
      <c r="C560" s="98" t="s">
        <v>515</v>
      </c>
      <c r="D560" s="164"/>
      <c r="E560" s="164" t="e">
        <f t="shared" si="227"/>
        <v>#DIV/0!</v>
      </c>
      <c r="F560" s="164"/>
      <c r="G560" s="164" t="e">
        <f t="shared" si="227"/>
        <v>#DIV/0!</v>
      </c>
      <c r="H560" s="7" t="e">
        <f t="shared" si="219"/>
        <v>#DIV/0!</v>
      </c>
    </row>
    <row r="561" spans="1:8" ht="16.5" hidden="1" customHeight="1" outlineLevel="1" x14ac:dyDescent="0.2">
      <c r="A561" s="316"/>
      <c r="B561" s="315"/>
      <c r="C561" s="98" t="s">
        <v>516</v>
      </c>
      <c r="D561" s="164"/>
      <c r="E561" s="164" t="e">
        <f t="shared" si="227"/>
        <v>#DIV/0!</v>
      </c>
      <c r="F561" s="164"/>
      <c r="G561" s="164" t="e">
        <f t="shared" si="227"/>
        <v>#DIV/0!</v>
      </c>
      <c r="H561" s="7" t="e">
        <f t="shared" si="219"/>
        <v>#DIV/0!</v>
      </c>
    </row>
    <row r="562" spans="1:8" ht="25.5" customHeight="1" collapsed="1" x14ac:dyDescent="0.2">
      <c r="A562" s="316" t="s">
        <v>158</v>
      </c>
      <c r="B562" s="315" t="s">
        <v>537</v>
      </c>
      <c r="C562" s="98" t="s">
        <v>512</v>
      </c>
      <c r="D562" s="164">
        <f>SUM(D563:D566)</f>
        <v>2846</v>
      </c>
      <c r="E562" s="164">
        <f t="shared" ref="E562" si="228">SUM(E563:E566)</f>
        <v>100</v>
      </c>
      <c r="F562" s="164">
        <f t="shared" ref="F562" si="229">SUM(F563:F566)</f>
        <v>1559.7</v>
      </c>
      <c r="G562" s="164">
        <f t="shared" ref="G562" si="230">SUM(G563:G566)</f>
        <v>100</v>
      </c>
      <c r="H562" s="7">
        <f t="shared" si="219"/>
        <v>-45.196767392832037</v>
      </c>
    </row>
    <row r="563" spans="1:8" ht="35.25" customHeight="1" x14ac:dyDescent="0.2">
      <c r="A563" s="316"/>
      <c r="B563" s="315"/>
      <c r="C563" s="98" t="s">
        <v>513</v>
      </c>
      <c r="D563" s="164">
        <v>2846</v>
      </c>
      <c r="E563" s="164">
        <f>D563/D$562*100</f>
        <v>100</v>
      </c>
      <c r="F563" s="164">
        <v>1559.7</v>
      </c>
      <c r="G563" s="164">
        <f>F563/F$562*100</f>
        <v>100</v>
      </c>
      <c r="H563" s="7">
        <f t="shared" si="219"/>
        <v>-45.196767392832037</v>
      </c>
    </row>
    <row r="564" spans="1:8" ht="20.25" customHeight="1" x14ac:dyDescent="0.2">
      <c r="A564" s="316"/>
      <c r="B564" s="315"/>
      <c r="C564" s="98" t="s">
        <v>514</v>
      </c>
      <c r="D564" s="164">
        <v>0</v>
      </c>
      <c r="E564" s="164">
        <f t="shared" ref="E564:G566" si="231">D564/D$562*100</f>
        <v>0</v>
      </c>
      <c r="F564" s="164">
        <v>0</v>
      </c>
      <c r="G564" s="164">
        <f t="shared" si="231"/>
        <v>0</v>
      </c>
      <c r="H564" s="7" t="s">
        <v>80</v>
      </c>
    </row>
    <row r="565" spans="1:8" ht="21.75" customHeight="1" x14ac:dyDescent="0.2">
      <c r="A565" s="316"/>
      <c r="B565" s="315"/>
      <c r="C565" s="98" t="s">
        <v>515</v>
      </c>
      <c r="D565" s="164">
        <v>0</v>
      </c>
      <c r="E565" s="164">
        <f t="shared" si="231"/>
        <v>0</v>
      </c>
      <c r="F565" s="164">
        <v>0</v>
      </c>
      <c r="G565" s="164">
        <f t="shared" si="231"/>
        <v>0</v>
      </c>
      <c r="H565" s="7" t="s">
        <v>80</v>
      </c>
    </row>
    <row r="566" spans="1:8" ht="23.25" customHeight="1" x14ac:dyDescent="0.2">
      <c r="A566" s="316"/>
      <c r="B566" s="315"/>
      <c r="C566" s="98" t="s">
        <v>516</v>
      </c>
      <c r="D566" s="164">
        <v>0</v>
      </c>
      <c r="E566" s="164">
        <f t="shared" si="231"/>
        <v>0</v>
      </c>
      <c r="F566" s="164">
        <v>0</v>
      </c>
      <c r="G566" s="164">
        <f t="shared" si="231"/>
        <v>0</v>
      </c>
      <c r="H566" s="7" t="s">
        <v>80</v>
      </c>
    </row>
    <row r="567" spans="1:8" hidden="1" outlineLevel="1" x14ac:dyDescent="0.2">
      <c r="A567" s="316" t="s">
        <v>161</v>
      </c>
      <c r="B567" s="315" t="s">
        <v>538</v>
      </c>
      <c r="C567" s="98" t="s">
        <v>512</v>
      </c>
      <c r="D567" s="164">
        <f>SUM(D568:D571)</f>
        <v>0</v>
      </c>
      <c r="E567" s="164" t="e">
        <f t="shared" ref="E567" si="232">SUM(E568:E571)</f>
        <v>#DIV/0!</v>
      </c>
      <c r="F567" s="164">
        <f t="shared" ref="F567" si="233">SUM(F568:F571)</f>
        <v>0</v>
      </c>
      <c r="G567" s="164" t="e">
        <f t="shared" ref="G567" si="234">SUM(G568:G571)</f>
        <v>#DIV/0!</v>
      </c>
      <c r="H567" s="7" t="e">
        <f t="shared" si="219"/>
        <v>#DIV/0!</v>
      </c>
    </row>
    <row r="568" spans="1:8" ht="31.5" hidden="1" outlineLevel="1" x14ac:dyDescent="0.2">
      <c r="A568" s="316"/>
      <c r="B568" s="315"/>
      <c r="C568" s="98" t="s">
        <v>513</v>
      </c>
      <c r="D568" s="164"/>
      <c r="E568" s="164" t="e">
        <f>D568/D$567*100</f>
        <v>#DIV/0!</v>
      </c>
      <c r="F568" s="164"/>
      <c r="G568" s="164" t="e">
        <f>F568/F$567*100</f>
        <v>#DIV/0!</v>
      </c>
      <c r="H568" s="7" t="e">
        <f t="shared" si="219"/>
        <v>#DIV/0!</v>
      </c>
    </row>
    <row r="569" spans="1:8" hidden="1" outlineLevel="1" x14ac:dyDescent="0.2">
      <c r="A569" s="316"/>
      <c r="B569" s="315"/>
      <c r="C569" s="98" t="s">
        <v>514</v>
      </c>
      <c r="D569" s="164"/>
      <c r="E569" s="164" t="e">
        <f t="shared" ref="E569:G571" si="235">D569/D$567*100</f>
        <v>#DIV/0!</v>
      </c>
      <c r="F569" s="164"/>
      <c r="G569" s="164" t="e">
        <f t="shared" si="235"/>
        <v>#DIV/0!</v>
      </c>
      <c r="H569" s="7" t="e">
        <f t="shared" si="219"/>
        <v>#DIV/0!</v>
      </c>
    </row>
    <row r="570" spans="1:8" hidden="1" outlineLevel="1" x14ac:dyDescent="0.2">
      <c r="A570" s="316"/>
      <c r="B570" s="315"/>
      <c r="C570" s="98" t="s">
        <v>515</v>
      </c>
      <c r="D570" s="164"/>
      <c r="E570" s="164" t="e">
        <f t="shared" si="235"/>
        <v>#DIV/0!</v>
      </c>
      <c r="F570" s="164"/>
      <c r="G570" s="164" t="e">
        <f t="shared" si="235"/>
        <v>#DIV/0!</v>
      </c>
      <c r="H570" s="7" t="e">
        <f t="shared" si="219"/>
        <v>#DIV/0!</v>
      </c>
    </row>
    <row r="571" spans="1:8" hidden="1" outlineLevel="1" x14ac:dyDescent="0.2">
      <c r="A571" s="316"/>
      <c r="B571" s="315"/>
      <c r="C571" s="98" t="s">
        <v>516</v>
      </c>
      <c r="D571" s="164"/>
      <c r="E571" s="164" t="e">
        <f t="shared" si="235"/>
        <v>#DIV/0!</v>
      </c>
      <c r="F571" s="164"/>
      <c r="G571" s="164" t="e">
        <f t="shared" si="235"/>
        <v>#DIV/0!</v>
      </c>
      <c r="H571" s="7" t="e">
        <f t="shared" si="219"/>
        <v>#DIV/0!</v>
      </c>
    </row>
    <row r="572" spans="1:8" ht="20.25" hidden="1" customHeight="1" outlineLevel="1" x14ac:dyDescent="0.2">
      <c r="A572" s="316" t="s">
        <v>158</v>
      </c>
      <c r="B572" s="316" t="s">
        <v>153</v>
      </c>
      <c r="C572" s="98" t="s">
        <v>512</v>
      </c>
      <c r="D572" s="164">
        <f>SUM(D573:D576)</f>
        <v>0</v>
      </c>
      <c r="E572" s="164" t="e">
        <f t="shared" ref="E572" si="236">SUM(E573:E576)</f>
        <v>#DIV/0!</v>
      </c>
      <c r="F572" s="164">
        <f t="shared" ref="F572" si="237">SUM(F573:F576)</f>
        <v>0</v>
      </c>
      <c r="G572" s="164" t="e">
        <f t="shared" ref="G572" si="238">SUM(G573:G576)</f>
        <v>#DIV/0!</v>
      </c>
      <c r="H572" s="7" t="e">
        <f t="shared" si="219"/>
        <v>#DIV/0!</v>
      </c>
    </row>
    <row r="573" spans="1:8" ht="30.75" hidden="1" customHeight="1" outlineLevel="1" x14ac:dyDescent="0.2">
      <c r="A573" s="316"/>
      <c r="B573" s="316"/>
      <c r="C573" s="98" t="s">
        <v>513</v>
      </c>
      <c r="D573" s="164"/>
      <c r="E573" s="164" t="e">
        <f>D573/D$572*100</f>
        <v>#DIV/0!</v>
      </c>
      <c r="F573" s="164"/>
      <c r="G573" s="164" t="e">
        <f>F573/F$572*100</f>
        <v>#DIV/0!</v>
      </c>
      <c r="H573" s="7" t="e">
        <f t="shared" si="219"/>
        <v>#DIV/0!</v>
      </c>
    </row>
    <row r="574" spans="1:8" ht="20.25" hidden="1" customHeight="1" outlineLevel="1" x14ac:dyDescent="0.2">
      <c r="A574" s="316"/>
      <c r="B574" s="316"/>
      <c r="C574" s="98" t="s">
        <v>514</v>
      </c>
      <c r="D574" s="164"/>
      <c r="E574" s="164" t="e">
        <f t="shared" ref="E574:G576" si="239">D574/D$572*100</f>
        <v>#DIV/0!</v>
      </c>
      <c r="F574" s="164"/>
      <c r="G574" s="164" t="e">
        <f t="shared" si="239"/>
        <v>#DIV/0!</v>
      </c>
      <c r="H574" s="7" t="e">
        <f t="shared" si="219"/>
        <v>#DIV/0!</v>
      </c>
    </row>
    <row r="575" spans="1:8" ht="20.25" hidden="1" customHeight="1" outlineLevel="1" x14ac:dyDescent="0.2">
      <c r="A575" s="316"/>
      <c r="B575" s="316"/>
      <c r="C575" s="98" t="s">
        <v>515</v>
      </c>
      <c r="D575" s="164"/>
      <c r="E575" s="164" t="e">
        <f t="shared" si="239"/>
        <v>#DIV/0!</v>
      </c>
      <c r="F575" s="164"/>
      <c r="G575" s="164" t="e">
        <f t="shared" si="239"/>
        <v>#DIV/0!</v>
      </c>
      <c r="H575" s="7" t="e">
        <f t="shared" si="219"/>
        <v>#DIV/0!</v>
      </c>
    </row>
    <row r="576" spans="1:8" ht="11.25" hidden="1" customHeight="1" outlineLevel="1" x14ac:dyDescent="0.2">
      <c r="A576" s="316"/>
      <c r="B576" s="316"/>
      <c r="C576" s="98" t="s">
        <v>516</v>
      </c>
      <c r="D576" s="164"/>
      <c r="E576" s="164" t="e">
        <f t="shared" si="239"/>
        <v>#DIV/0!</v>
      </c>
      <c r="F576" s="164"/>
      <c r="G576" s="164" t="e">
        <f t="shared" si="239"/>
        <v>#DIV/0!</v>
      </c>
      <c r="H576" s="7" t="e">
        <f t="shared" si="219"/>
        <v>#DIV/0!</v>
      </c>
    </row>
    <row r="577" spans="1:8" ht="20.25" customHeight="1" collapsed="1" x14ac:dyDescent="0.2">
      <c r="A577" s="316" t="s">
        <v>160</v>
      </c>
      <c r="B577" s="316" t="s">
        <v>539</v>
      </c>
      <c r="C577" s="98" t="s">
        <v>512</v>
      </c>
      <c r="D577" s="164">
        <f>SUM(D578:D581)</f>
        <v>1635</v>
      </c>
      <c r="E577" s="164">
        <f t="shared" ref="E577" si="240">SUM(E578:E581)</f>
        <v>100</v>
      </c>
      <c r="F577" s="164">
        <f t="shared" ref="F577" si="241">SUM(F578:F581)</f>
        <v>118.4</v>
      </c>
      <c r="G577" s="164">
        <f t="shared" ref="G577" si="242">SUM(G578:G581)</f>
        <v>100</v>
      </c>
      <c r="H577" s="7">
        <f t="shared" si="219"/>
        <v>-92.758409785932727</v>
      </c>
    </row>
    <row r="578" spans="1:8" ht="30.75" customHeight="1" x14ac:dyDescent="0.2">
      <c r="A578" s="316"/>
      <c r="B578" s="316"/>
      <c r="C578" s="98" t="s">
        <v>513</v>
      </c>
      <c r="D578" s="164">
        <v>1635</v>
      </c>
      <c r="E578" s="164">
        <f>D578/D$577*100</f>
        <v>100</v>
      </c>
      <c r="F578" s="164">
        <v>118.4</v>
      </c>
      <c r="G578" s="164">
        <f>F578/F$577*100</f>
        <v>100</v>
      </c>
      <c r="H578" s="7">
        <f t="shared" si="219"/>
        <v>-92.758409785932727</v>
      </c>
    </row>
    <row r="579" spans="1:8" ht="20.25" customHeight="1" x14ac:dyDescent="0.2">
      <c r="A579" s="316"/>
      <c r="B579" s="316"/>
      <c r="C579" s="98" t="s">
        <v>514</v>
      </c>
      <c r="D579" s="164">
        <v>0</v>
      </c>
      <c r="E579" s="164">
        <f t="shared" ref="E579:G581" si="243">D579/D$577*100</f>
        <v>0</v>
      </c>
      <c r="F579" s="164">
        <v>0</v>
      </c>
      <c r="G579" s="164">
        <f t="shared" si="243"/>
        <v>0</v>
      </c>
      <c r="H579" s="7" t="s">
        <v>80</v>
      </c>
    </row>
    <row r="580" spans="1:8" ht="20.25" customHeight="1" x14ac:dyDescent="0.2">
      <c r="A580" s="316"/>
      <c r="B580" s="316"/>
      <c r="C580" s="98" t="s">
        <v>515</v>
      </c>
      <c r="D580" s="164">
        <v>0</v>
      </c>
      <c r="E580" s="164">
        <f t="shared" si="243"/>
        <v>0</v>
      </c>
      <c r="F580" s="164">
        <v>0</v>
      </c>
      <c r="G580" s="164">
        <f t="shared" si="243"/>
        <v>0</v>
      </c>
      <c r="H580" s="7" t="s">
        <v>80</v>
      </c>
    </row>
    <row r="581" spans="1:8" ht="20.25" customHeight="1" x14ac:dyDescent="0.2">
      <c r="A581" s="316"/>
      <c r="B581" s="316"/>
      <c r="C581" s="98" t="s">
        <v>516</v>
      </c>
      <c r="D581" s="164">
        <v>0</v>
      </c>
      <c r="E581" s="164">
        <f t="shared" si="243"/>
        <v>0</v>
      </c>
      <c r="F581" s="164">
        <v>0</v>
      </c>
      <c r="G581" s="164">
        <f t="shared" si="243"/>
        <v>0</v>
      </c>
      <c r="H581" s="7" t="s">
        <v>80</v>
      </c>
    </row>
    <row r="582" spans="1:8" ht="20.25" customHeight="1" x14ac:dyDescent="0.2">
      <c r="A582" s="316" t="s">
        <v>161</v>
      </c>
      <c r="B582" s="316" t="s">
        <v>789</v>
      </c>
      <c r="C582" s="98" t="s">
        <v>512</v>
      </c>
      <c r="D582" s="164">
        <f>SUM(D583:D586)</f>
        <v>126.6</v>
      </c>
      <c r="E582" s="164">
        <f t="shared" ref="E582" si="244">SUM(E583:E586)</f>
        <v>100</v>
      </c>
      <c r="F582" s="164">
        <f t="shared" ref="F582" si="245">SUM(F583:F586)</f>
        <v>126.6</v>
      </c>
      <c r="G582" s="164">
        <f t="shared" ref="G582" si="246">SUM(G583:G586)</f>
        <v>100</v>
      </c>
      <c r="H582" s="7">
        <f t="shared" ref="H582:H593" si="247">F582/D582*100-100</f>
        <v>0</v>
      </c>
    </row>
    <row r="583" spans="1:8" ht="30.75" customHeight="1" x14ac:dyDescent="0.2">
      <c r="A583" s="316"/>
      <c r="B583" s="316"/>
      <c r="C583" s="98" t="s">
        <v>513</v>
      </c>
      <c r="D583" s="164">
        <v>0</v>
      </c>
      <c r="E583" s="164">
        <f>D583/D$582*100</f>
        <v>0</v>
      </c>
      <c r="F583" s="164">
        <v>0</v>
      </c>
      <c r="G583" s="164">
        <f>F583/F$582*100</f>
        <v>0</v>
      </c>
      <c r="H583" s="7" t="s">
        <v>80</v>
      </c>
    </row>
    <row r="584" spans="1:8" ht="20.25" customHeight="1" x14ac:dyDescent="0.2">
      <c r="A584" s="316"/>
      <c r="B584" s="316"/>
      <c r="C584" s="98" t="s">
        <v>514</v>
      </c>
      <c r="D584" s="164">
        <v>100</v>
      </c>
      <c r="E584" s="164">
        <f t="shared" ref="E584:G586" si="248">D584/D$582*100</f>
        <v>78.988941548183249</v>
      </c>
      <c r="F584" s="164">
        <v>100</v>
      </c>
      <c r="G584" s="164">
        <f t="shared" si="248"/>
        <v>78.988941548183249</v>
      </c>
      <c r="H584" s="7">
        <f t="shared" si="247"/>
        <v>0</v>
      </c>
    </row>
    <row r="585" spans="1:8" ht="20.25" customHeight="1" x14ac:dyDescent="0.2">
      <c r="A585" s="316"/>
      <c r="B585" s="316"/>
      <c r="C585" s="98" t="s">
        <v>515</v>
      </c>
      <c r="D585" s="164">
        <v>26.6</v>
      </c>
      <c r="E585" s="164">
        <f t="shared" si="248"/>
        <v>21.011058451816748</v>
      </c>
      <c r="F585" s="164">
        <v>26.6</v>
      </c>
      <c r="G585" s="164">
        <f t="shared" si="248"/>
        <v>21.011058451816748</v>
      </c>
      <c r="H585" s="7">
        <f t="shared" si="247"/>
        <v>0</v>
      </c>
    </row>
    <row r="586" spans="1:8" ht="20.25" customHeight="1" x14ac:dyDescent="0.2">
      <c r="A586" s="316"/>
      <c r="B586" s="316"/>
      <c r="C586" s="98" t="s">
        <v>516</v>
      </c>
      <c r="D586" s="164">
        <v>0</v>
      </c>
      <c r="E586" s="164">
        <f t="shared" si="248"/>
        <v>0</v>
      </c>
      <c r="F586" s="164">
        <v>0</v>
      </c>
      <c r="G586" s="164">
        <f t="shared" si="248"/>
        <v>0</v>
      </c>
      <c r="H586" s="7" t="s">
        <v>80</v>
      </c>
    </row>
    <row r="587" spans="1:8" ht="20.25" customHeight="1" x14ac:dyDescent="0.2">
      <c r="A587" s="316" t="s">
        <v>786</v>
      </c>
      <c r="B587" s="316" t="s">
        <v>799</v>
      </c>
      <c r="C587" s="98" t="s">
        <v>512</v>
      </c>
      <c r="D587" s="164">
        <f>SUM(D588:D591)</f>
        <v>14.1</v>
      </c>
      <c r="E587" s="164">
        <f t="shared" ref="E587" si="249">SUM(E588:E591)</f>
        <v>100</v>
      </c>
      <c r="F587" s="164">
        <f t="shared" ref="F587" si="250">SUM(F588:F591)</f>
        <v>14.1</v>
      </c>
      <c r="G587" s="164">
        <f t="shared" ref="G587" si="251">SUM(G588:G591)</f>
        <v>100</v>
      </c>
      <c r="H587" s="7">
        <f t="shared" si="247"/>
        <v>0</v>
      </c>
    </row>
    <row r="588" spans="1:8" ht="30.75" customHeight="1" x14ac:dyDescent="0.2">
      <c r="A588" s="316"/>
      <c r="B588" s="316"/>
      <c r="C588" s="98" t="s">
        <v>513</v>
      </c>
      <c r="D588" s="164">
        <v>14.1</v>
      </c>
      <c r="E588" s="164">
        <f>D588/D$587*100</f>
        <v>100</v>
      </c>
      <c r="F588" s="164">
        <v>14.1</v>
      </c>
      <c r="G588" s="164">
        <f>F588/F$587*100</f>
        <v>100</v>
      </c>
      <c r="H588" s="7">
        <f t="shared" si="247"/>
        <v>0</v>
      </c>
    </row>
    <row r="589" spans="1:8" ht="20.25" customHeight="1" x14ac:dyDescent="0.2">
      <c r="A589" s="316"/>
      <c r="B589" s="316"/>
      <c r="C589" s="98" t="s">
        <v>514</v>
      </c>
      <c r="D589" s="164">
        <v>0</v>
      </c>
      <c r="E589" s="164">
        <f t="shared" ref="E589:E591" si="252">D589/D$577*100</f>
        <v>0</v>
      </c>
      <c r="F589" s="164">
        <v>0</v>
      </c>
      <c r="G589" s="164">
        <f t="shared" ref="G589:G591" si="253">F589/F$577*100</f>
        <v>0</v>
      </c>
      <c r="H589" s="7" t="s">
        <v>80</v>
      </c>
    </row>
    <row r="590" spans="1:8" ht="20.25" customHeight="1" x14ac:dyDescent="0.2">
      <c r="A590" s="316"/>
      <c r="B590" s="316"/>
      <c r="C590" s="98" t="s">
        <v>515</v>
      </c>
      <c r="D590" s="164">
        <v>0</v>
      </c>
      <c r="E590" s="164">
        <f t="shared" si="252"/>
        <v>0</v>
      </c>
      <c r="F590" s="164">
        <v>0</v>
      </c>
      <c r="G590" s="164">
        <f t="shared" si="253"/>
        <v>0</v>
      </c>
      <c r="H590" s="7" t="s">
        <v>80</v>
      </c>
    </row>
    <row r="591" spans="1:8" ht="20.25" customHeight="1" x14ac:dyDescent="0.2">
      <c r="A591" s="316"/>
      <c r="B591" s="316"/>
      <c r="C591" s="98" t="s">
        <v>516</v>
      </c>
      <c r="D591" s="164">
        <v>0</v>
      </c>
      <c r="E591" s="164">
        <f t="shared" si="252"/>
        <v>0</v>
      </c>
      <c r="F591" s="164">
        <v>0</v>
      </c>
      <c r="G591" s="164">
        <f t="shared" si="253"/>
        <v>0</v>
      </c>
      <c r="H591" s="7" t="s">
        <v>80</v>
      </c>
    </row>
    <row r="592" spans="1:8" ht="20.25" hidden="1" customHeight="1" outlineLevel="1" x14ac:dyDescent="0.2">
      <c r="A592" s="316" t="s">
        <v>786</v>
      </c>
      <c r="B592" s="316" t="s">
        <v>800</v>
      </c>
      <c r="C592" s="98" t="s">
        <v>512</v>
      </c>
      <c r="D592" s="164">
        <f>SUM(D593:D596)</f>
        <v>0</v>
      </c>
      <c r="E592" s="164" t="e">
        <f t="shared" ref="E592" si="254">SUM(E593:E596)</f>
        <v>#DIV/0!</v>
      </c>
      <c r="F592" s="164">
        <f t="shared" ref="F592" si="255">SUM(F593:F596)</f>
        <v>0</v>
      </c>
      <c r="G592" s="164" t="e">
        <f t="shared" ref="G592" si="256">SUM(G593:G596)</f>
        <v>#DIV/0!</v>
      </c>
      <c r="H592" s="7" t="e">
        <f t="shared" si="247"/>
        <v>#DIV/0!</v>
      </c>
    </row>
    <row r="593" spans="1:8" ht="30.75" hidden="1" customHeight="1" outlineLevel="1" x14ac:dyDescent="0.2">
      <c r="A593" s="316"/>
      <c r="B593" s="316"/>
      <c r="C593" s="98" t="s">
        <v>513</v>
      </c>
      <c r="D593" s="164"/>
      <c r="E593" s="164" t="e">
        <f>D593/D$592*100</f>
        <v>#DIV/0!</v>
      </c>
      <c r="F593" s="164"/>
      <c r="G593" s="164" t="e">
        <f>F593/F$592*100</f>
        <v>#DIV/0!</v>
      </c>
      <c r="H593" s="7" t="e">
        <f t="shared" si="247"/>
        <v>#DIV/0!</v>
      </c>
    </row>
    <row r="594" spans="1:8" ht="20.25" hidden="1" customHeight="1" outlineLevel="1" x14ac:dyDescent="0.2">
      <c r="A594" s="316"/>
      <c r="B594" s="316"/>
      <c r="C594" s="98" t="s">
        <v>514</v>
      </c>
      <c r="D594" s="164"/>
      <c r="E594" s="164" t="e">
        <f t="shared" ref="E594:G596" si="257">D594/D$592*100</f>
        <v>#DIV/0!</v>
      </c>
      <c r="F594" s="164"/>
      <c r="G594" s="164" t="e">
        <f t="shared" si="257"/>
        <v>#DIV/0!</v>
      </c>
      <c r="H594" s="7" t="e">
        <f t="shared" ref="H594:H609" si="258">F594/D594*100-100</f>
        <v>#DIV/0!</v>
      </c>
    </row>
    <row r="595" spans="1:8" ht="20.25" hidden="1" customHeight="1" outlineLevel="1" x14ac:dyDescent="0.2">
      <c r="A595" s="316"/>
      <c r="B595" s="316"/>
      <c r="C595" s="98" t="s">
        <v>515</v>
      </c>
      <c r="D595" s="164"/>
      <c r="E595" s="164" t="e">
        <f t="shared" si="257"/>
        <v>#DIV/0!</v>
      </c>
      <c r="F595" s="164"/>
      <c r="G595" s="164" t="e">
        <f t="shared" si="257"/>
        <v>#DIV/0!</v>
      </c>
      <c r="H595" s="7" t="e">
        <f t="shared" si="258"/>
        <v>#DIV/0!</v>
      </c>
    </row>
    <row r="596" spans="1:8" ht="20.25" hidden="1" customHeight="1" outlineLevel="1" x14ac:dyDescent="0.2">
      <c r="A596" s="316"/>
      <c r="B596" s="316"/>
      <c r="C596" s="98" t="s">
        <v>516</v>
      </c>
      <c r="D596" s="164"/>
      <c r="E596" s="164" t="e">
        <f t="shared" si="257"/>
        <v>#DIV/0!</v>
      </c>
      <c r="F596" s="164"/>
      <c r="G596" s="164" t="e">
        <f t="shared" si="257"/>
        <v>#DIV/0!</v>
      </c>
      <c r="H596" s="7" t="e">
        <f t="shared" si="258"/>
        <v>#DIV/0!</v>
      </c>
    </row>
    <row r="597" spans="1:8" ht="20.25" hidden="1" customHeight="1" outlineLevel="1" x14ac:dyDescent="0.2">
      <c r="A597" s="316" t="s">
        <v>787</v>
      </c>
      <c r="B597" s="316" t="s">
        <v>801</v>
      </c>
      <c r="C597" s="98" t="s">
        <v>512</v>
      </c>
      <c r="D597" s="164">
        <f>SUM(D598:D601)</f>
        <v>0</v>
      </c>
      <c r="E597" s="164" t="e">
        <f t="shared" ref="E597" si="259">SUM(E598:E601)</f>
        <v>#DIV/0!</v>
      </c>
      <c r="F597" s="164">
        <f t="shared" ref="F597" si="260">SUM(F598:F601)</f>
        <v>0</v>
      </c>
      <c r="G597" s="164" t="e">
        <f t="shared" ref="G597" si="261">SUM(G598:G601)</f>
        <v>#DIV/0!</v>
      </c>
      <c r="H597" s="7" t="e">
        <f t="shared" si="258"/>
        <v>#DIV/0!</v>
      </c>
    </row>
    <row r="598" spans="1:8" ht="30.75" hidden="1" customHeight="1" outlineLevel="1" x14ac:dyDescent="0.2">
      <c r="A598" s="316"/>
      <c r="B598" s="316"/>
      <c r="C598" s="98" t="s">
        <v>513</v>
      </c>
      <c r="D598" s="164"/>
      <c r="E598" s="164" t="e">
        <f>D598/D$597*100</f>
        <v>#DIV/0!</v>
      </c>
      <c r="F598" s="164"/>
      <c r="G598" s="164" t="e">
        <f>F598/F$597*100</f>
        <v>#DIV/0!</v>
      </c>
      <c r="H598" s="7" t="e">
        <f t="shared" si="258"/>
        <v>#DIV/0!</v>
      </c>
    </row>
    <row r="599" spans="1:8" ht="20.25" hidden="1" customHeight="1" outlineLevel="1" x14ac:dyDescent="0.2">
      <c r="A599" s="316"/>
      <c r="B599" s="316"/>
      <c r="C599" s="98" t="s">
        <v>514</v>
      </c>
      <c r="D599" s="164"/>
      <c r="E599" s="164" t="e">
        <f t="shared" ref="E599:E601" si="262">D599/D$597*100</f>
        <v>#DIV/0!</v>
      </c>
      <c r="F599" s="164"/>
      <c r="G599" s="164" t="e">
        <f t="shared" ref="G599:G601" si="263">F599/F$597*100</f>
        <v>#DIV/0!</v>
      </c>
      <c r="H599" s="7" t="e">
        <f t="shared" si="258"/>
        <v>#DIV/0!</v>
      </c>
    </row>
    <row r="600" spans="1:8" ht="20.25" hidden="1" customHeight="1" outlineLevel="1" x14ac:dyDescent="0.2">
      <c r="A600" s="316"/>
      <c r="B600" s="316"/>
      <c r="C600" s="98" t="s">
        <v>515</v>
      </c>
      <c r="D600" s="164"/>
      <c r="E600" s="164" t="e">
        <f t="shared" si="262"/>
        <v>#DIV/0!</v>
      </c>
      <c r="F600" s="164"/>
      <c r="G600" s="164" t="e">
        <f t="shared" si="263"/>
        <v>#DIV/0!</v>
      </c>
      <c r="H600" s="7" t="e">
        <f t="shared" si="258"/>
        <v>#DIV/0!</v>
      </c>
    </row>
    <row r="601" spans="1:8" ht="20.25" hidden="1" customHeight="1" outlineLevel="1" x14ac:dyDescent="0.2">
      <c r="A601" s="316"/>
      <c r="B601" s="316"/>
      <c r="C601" s="98" t="s">
        <v>516</v>
      </c>
      <c r="D601" s="164"/>
      <c r="E601" s="164" t="e">
        <f t="shared" si="262"/>
        <v>#DIV/0!</v>
      </c>
      <c r="F601" s="164"/>
      <c r="G601" s="164" t="e">
        <f t="shared" si="263"/>
        <v>#DIV/0!</v>
      </c>
      <c r="H601" s="7" t="e">
        <f t="shared" si="258"/>
        <v>#DIV/0!</v>
      </c>
    </row>
    <row r="602" spans="1:8" ht="20.25" hidden="1" customHeight="1" outlineLevel="1" x14ac:dyDescent="0.2">
      <c r="A602" s="316" t="s">
        <v>788</v>
      </c>
      <c r="B602" s="316" t="s">
        <v>792</v>
      </c>
      <c r="C602" s="98" t="s">
        <v>512</v>
      </c>
      <c r="D602" s="164">
        <f>SUM(D603:D606)</f>
        <v>0</v>
      </c>
      <c r="E602" s="164" t="e">
        <f t="shared" ref="E602" si="264">SUM(E603:E606)</f>
        <v>#DIV/0!</v>
      </c>
      <c r="F602" s="164">
        <f t="shared" ref="F602" si="265">SUM(F603:F606)</f>
        <v>0</v>
      </c>
      <c r="G602" s="164" t="e">
        <f t="shared" ref="G602" si="266">SUM(G603:G606)</f>
        <v>#DIV/0!</v>
      </c>
      <c r="H602" s="7" t="e">
        <f t="shared" si="258"/>
        <v>#DIV/0!</v>
      </c>
    </row>
    <row r="603" spans="1:8" ht="30.75" hidden="1" customHeight="1" outlineLevel="1" x14ac:dyDescent="0.2">
      <c r="A603" s="316"/>
      <c r="B603" s="316"/>
      <c r="C603" s="98" t="s">
        <v>513</v>
      </c>
      <c r="D603" s="164"/>
      <c r="E603" s="164" t="e">
        <f>D603/D$602*100</f>
        <v>#DIV/0!</v>
      </c>
      <c r="F603" s="164"/>
      <c r="G603" s="164" t="e">
        <f>F603/F$602*100</f>
        <v>#DIV/0!</v>
      </c>
      <c r="H603" s="7" t="e">
        <f t="shared" si="258"/>
        <v>#DIV/0!</v>
      </c>
    </row>
    <row r="604" spans="1:8" ht="20.25" hidden="1" customHeight="1" outlineLevel="1" x14ac:dyDescent="0.2">
      <c r="A604" s="316"/>
      <c r="B604" s="316"/>
      <c r="C604" s="98" t="s">
        <v>514</v>
      </c>
      <c r="D604" s="164"/>
      <c r="E604" s="164" t="e">
        <f t="shared" ref="E604:G606" si="267">D604/D$602*100</f>
        <v>#DIV/0!</v>
      </c>
      <c r="F604" s="164"/>
      <c r="G604" s="164" t="e">
        <f t="shared" si="267"/>
        <v>#DIV/0!</v>
      </c>
      <c r="H604" s="7" t="e">
        <f t="shared" si="258"/>
        <v>#DIV/0!</v>
      </c>
    </row>
    <row r="605" spans="1:8" ht="20.25" hidden="1" customHeight="1" outlineLevel="1" x14ac:dyDescent="0.2">
      <c r="A605" s="316"/>
      <c r="B605" s="316"/>
      <c r="C605" s="98" t="s">
        <v>515</v>
      </c>
      <c r="D605" s="164"/>
      <c r="E605" s="164" t="e">
        <f t="shared" si="267"/>
        <v>#DIV/0!</v>
      </c>
      <c r="F605" s="164"/>
      <c r="G605" s="164" t="e">
        <f t="shared" si="267"/>
        <v>#DIV/0!</v>
      </c>
      <c r="H605" s="7" t="e">
        <f t="shared" si="258"/>
        <v>#DIV/0!</v>
      </c>
    </row>
    <row r="606" spans="1:8" ht="20.25" hidden="1" customHeight="1" outlineLevel="1" x14ac:dyDescent="0.2">
      <c r="A606" s="316"/>
      <c r="B606" s="316"/>
      <c r="C606" s="98" t="s">
        <v>516</v>
      </c>
      <c r="D606" s="164"/>
      <c r="E606" s="164" t="e">
        <f t="shared" si="267"/>
        <v>#DIV/0!</v>
      </c>
      <c r="F606" s="164"/>
      <c r="G606" s="164" t="e">
        <f t="shared" si="267"/>
        <v>#DIV/0!</v>
      </c>
      <c r="H606" s="7" t="e">
        <f t="shared" si="258"/>
        <v>#DIV/0!</v>
      </c>
    </row>
    <row r="607" spans="1:8" ht="20.25" hidden="1" customHeight="1" outlineLevel="1" x14ac:dyDescent="0.2">
      <c r="A607" s="316" t="s">
        <v>790</v>
      </c>
      <c r="B607" s="316" t="s">
        <v>794</v>
      </c>
      <c r="C607" s="98" t="s">
        <v>512</v>
      </c>
      <c r="D607" s="164">
        <f>SUM(D608:D611)</f>
        <v>0</v>
      </c>
      <c r="E607" s="164" t="e">
        <f t="shared" ref="E607" si="268">SUM(E608:E611)</f>
        <v>#DIV/0!</v>
      </c>
      <c r="F607" s="164">
        <f t="shared" ref="F607" si="269">SUM(F608:F611)</f>
        <v>0</v>
      </c>
      <c r="G607" s="164" t="e">
        <f t="shared" ref="G607" si="270">SUM(G608:G611)</f>
        <v>#DIV/0!</v>
      </c>
      <c r="H607" s="7" t="e">
        <f t="shared" si="258"/>
        <v>#DIV/0!</v>
      </c>
    </row>
    <row r="608" spans="1:8" ht="30.75" hidden="1" customHeight="1" outlineLevel="1" x14ac:dyDescent="0.2">
      <c r="A608" s="316"/>
      <c r="B608" s="316"/>
      <c r="C608" s="98" t="s">
        <v>513</v>
      </c>
      <c r="D608" s="164"/>
      <c r="E608" s="164" t="e">
        <f>D608/D$607*100</f>
        <v>#DIV/0!</v>
      </c>
      <c r="F608" s="164"/>
      <c r="G608" s="164" t="e">
        <f>F608/F$607*100</f>
        <v>#DIV/0!</v>
      </c>
      <c r="H608" s="7" t="e">
        <f t="shared" si="258"/>
        <v>#DIV/0!</v>
      </c>
    </row>
    <row r="609" spans="1:8" ht="20.25" hidden="1" customHeight="1" outlineLevel="1" x14ac:dyDescent="0.2">
      <c r="A609" s="316"/>
      <c r="B609" s="316"/>
      <c r="C609" s="98" t="s">
        <v>514</v>
      </c>
      <c r="D609" s="164"/>
      <c r="E609" s="164" t="e">
        <f t="shared" ref="E609:G611" si="271">D609/D$607*100</f>
        <v>#DIV/0!</v>
      </c>
      <c r="F609" s="164"/>
      <c r="G609" s="164" t="e">
        <f t="shared" si="271"/>
        <v>#DIV/0!</v>
      </c>
      <c r="H609" s="7" t="e">
        <f t="shared" si="258"/>
        <v>#DIV/0!</v>
      </c>
    </row>
    <row r="610" spans="1:8" ht="20.25" hidden="1" customHeight="1" outlineLevel="1" x14ac:dyDescent="0.2">
      <c r="A610" s="316"/>
      <c r="B610" s="316"/>
      <c r="C610" s="98" t="s">
        <v>515</v>
      </c>
      <c r="D610" s="164"/>
      <c r="E610" s="164" t="e">
        <f t="shared" si="271"/>
        <v>#DIV/0!</v>
      </c>
      <c r="F610" s="164"/>
      <c r="G610" s="164" t="e">
        <f t="shared" si="271"/>
        <v>#DIV/0!</v>
      </c>
      <c r="H610" s="7" t="e">
        <f t="shared" ref="H610:H611" si="272">F610/D610*100-100</f>
        <v>#DIV/0!</v>
      </c>
    </row>
    <row r="611" spans="1:8" ht="20.25" hidden="1" customHeight="1" outlineLevel="1" x14ac:dyDescent="0.2">
      <c r="A611" s="316"/>
      <c r="B611" s="316"/>
      <c r="C611" s="98" t="s">
        <v>516</v>
      </c>
      <c r="D611" s="164"/>
      <c r="E611" s="164" t="e">
        <f t="shared" si="271"/>
        <v>#DIV/0!</v>
      </c>
      <c r="F611" s="164"/>
      <c r="G611" s="164" t="e">
        <f t="shared" si="271"/>
        <v>#DIV/0!</v>
      </c>
      <c r="H611" s="7" t="e">
        <f t="shared" si="272"/>
        <v>#DIV/0!</v>
      </c>
    </row>
    <row r="612" spans="1:8" ht="20.25" hidden="1" customHeight="1" outlineLevel="1" x14ac:dyDescent="0.2">
      <c r="A612" s="316" t="s">
        <v>791</v>
      </c>
      <c r="B612" s="316" t="s">
        <v>795</v>
      </c>
      <c r="C612" s="98" t="s">
        <v>512</v>
      </c>
      <c r="D612" s="164">
        <f>SUM(D613:D616)</f>
        <v>0</v>
      </c>
      <c r="E612" s="164" t="e">
        <f t="shared" ref="E612" si="273">SUM(E613:E616)</f>
        <v>#DIV/0!</v>
      </c>
      <c r="F612" s="164">
        <f t="shared" ref="F612" si="274">SUM(F613:F616)</f>
        <v>0</v>
      </c>
      <c r="G612" s="164" t="e">
        <f t="shared" ref="G612" si="275">SUM(G613:G616)</f>
        <v>#DIV/0!</v>
      </c>
      <c r="H612" s="7" t="e">
        <f t="shared" ref="H612:H616" si="276">F612/D612*100-100</f>
        <v>#DIV/0!</v>
      </c>
    </row>
    <row r="613" spans="1:8" ht="30.75" hidden="1" customHeight="1" outlineLevel="1" x14ac:dyDescent="0.2">
      <c r="A613" s="316"/>
      <c r="B613" s="316"/>
      <c r="C613" s="98" t="s">
        <v>513</v>
      </c>
      <c r="D613" s="164"/>
      <c r="E613" s="164" t="e">
        <f>D613/D$612*100</f>
        <v>#DIV/0!</v>
      </c>
      <c r="F613" s="164"/>
      <c r="G613" s="164" t="e">
        <f>F613/F$612*100</f>
        <v>#DIV/0!</v>
      </c>
      <c r="H613" s="7" t="e">
        <f t="shared" si="276"/>
        <v>#DIV/0!</v>
      </c>
    </row>
    <row r="614" spans="1:8" ht="20.25" hidden="1" customHeight="1" outlineLevel="1" x14ac:dyDescent="0.2">
      <c r="A614" s="316"/>
      <c r="B614" s="316"/>
      <c r="C614" s="98" t="s">
        <v>514</v>
      </c>
      <c r="D614" s="164"/>
      <c r="E614" s="164" t="e">
        <f t="shared" ref="E614:G616" si="277">D614/D$612*100</f>
        <v>#DIV/0!</v>
      </c>
      <c r="F614" s="164"/>
      <c r="G614" s="164" t="e">
        <f t="shared" si="277"/>
        <v>#DIV/0!</v>
      </c>
      <c r="H614" s="7" t="e">
        <f t="shared" si="276"/>
        <v>#DIV/0!</v>
      </c>
    </row>
    <row r="615" spans="1:8" ht="20.25" hidden="1" customHeight="1" outlineLevel="1" x14ac:dyDescent="0.2">
      <c r="A615" s="316"/>
      <c r="B615" s="316"/>
      <c r="C615" s="98" t="s">
        <v>515</v>
      </c>
      <c r="D615" s="164"/>
      <c r="E615" s="164" t="e">
        <f t="shared" si="277"/>
        <v>#DIV/0!</v>
      </c>
      <c r="F615" s="164"/>
      <c r="G615" s="164" t="e">
        <f t="shared" si="277"/>
        <v>#DIV/0!</v>
      </c>
      <c r="H615" s="7" t="e">
        <f t="shared" si="276"/>
        <v>#DIV/0!</v>
      </c>
    </row>
    <row r="616" spans="1:8" ht="20.25" hidden="1" customHeight="1" outlineLevel="1" x14ac:dyDescent="0.2">
      <c r="A616" s="316"/>
      <c r="B616" s="316"/>
      <c r="C616" s="98" t="s">
        <v>516</v>
      </c>
      <c r="D616" s="164"/>
      <c r="E616" s="164" t="e">
        <f t="shared" si="277"/>
        <v>#DIV/0!</v>
      </c>
      <c r="F616" s="164"/>
      <c r="G616" s="164" t="e">
        <f t="shared" si="277"/>
        <v>#DIV/0!</v>
      </c>
      <c r="H616" s="7" t="e">
        <f t="shared" si="276"/>
        <v>#DIV/0!</v>
      </c>
    </row>
    <row r="617" spans="1:8" ht="20.25" hidden="1" customHeight="1" outlineLevel="1" x14ac:dyDescent="0.2">
      <c r="A617" s="316" t="s">
        <v>793</v>
      </c>
      <c r="B617" s="316" t="s">
        <v>796</v>
      </c>
      <c r="C617" s="98" t="s">
        <v>512</v>
      </c>
      <c r="D617" s="164">
        <f>SUM(D618:D621)</f>
        <v>0</v>
      </c>
      <c r="E617" s="164" t="e">
        <f t="shared" ref="E617" si="278">SUM(E618:E621)</f>
        <v>#DIV/0!</v>
      </c>
      <c r="F617" s="164">
        <f t="shared" ref="F617" si="279">SUM(F618:F621)</f>
        <v>0</v>
      </c>
      <c r="G617" s="164" t="e">
        <f t="shared" ref="G617" si="280">SUM(G618:G621)</f>
        <v>#DIV/0!</v>
      </c>
      <c r="H617" s="7" t="e">
        <f t="shared" ref="H617:H621" si="281">F617/D617*100-100</f>
        <v>#DIV/0!</v>
      </c>
    </row>
    <row r="618" spans="1:8" ht="30.75" hidden="1" customHeight="1" outlineLevel="1" x14ac:dyDescent="0.2">
      <c r="A618" s="316"/>
      <c r="B618" s="316"/>
      <c r="C618" s="98" t="s">
        <v>513</v>
      </c>
      <c r="D618" s="164"/>
      <c r="E618" s="164" t="e">
        <f>D618/D$617*100</f>
        <v>#DIV/0!</v>
      </c>
      <c r="F618" s="164"/>
      <c r="G618" s="164" t="e">
        <f>F618/F$617*100</f>
        <v>#DIV/0!</v>
      </c>
      <c r="H618" s="7" t="e">
        <f t="shared" si="281"/>
        <v>#DIV/0!</v>
      </c>
    </row>
    <row r="619" spans="1:8" ht="20.25" hidden="1" customHeight="1" outlineLevel="1" x14ac:dyDescent="0.2">
      <c r="A619" s="316"/>
      <c r="B619" s="316"/>
      <c r="C619" s="98" t="s">
        <v>514</v>
      </c>
      <c r="D619" s="164"/>
      <c r="E619" s="164" t="e">
        <f t="shared" ref="E619:G621" si="282">D619/D$617*100</f>
        <v>#DIV/0!</v>
      </c>
      <c r="F619" s="164"/>
      <c r="G619" s="164" t="e">
        <f t="shared" si="282"/>
        <v>#DIV/0!</v>
      </c>
      <c r="H619" s="7" t="e">
        <f t="shared" si="281"/>
        <v>#DIV/0!</v>
      </c>
    </row>
    <row r="620" spans="1:8" ht="20.25" hidden="1" customHeight="1" outlineLevel="1" x14ac:dyDescent="0.2">
      <c r="A620" s="316"/>
      <c r="B620" s="316"/>
      <c r="C620" s="98" t="s">
        <v>515</v>
      </c>
      <c r="D620" s="164"/>
      <c r="E620" s="164" t="e">
        <f t="shared" si="282"/>
        <v>#DIV/0!</v>
      </c>
      <c r="F620" s="164"/>
      <c r="G620" s="164" t="e">
        <f t="shared" si="282"/>
        <v>#DIV/0!</v>
      </c>
      <c r="H620" s="7" t="e">
        <f t="shared" si="281"/>
        <v>#DIV/0!</v>
      </c>
    </row>
    <row r="621" spans="1:8" ht="20.25" hidden="1" customHeight="1" outlineLevel="1" x14ac:dyDescent="0.2">
      <c r="A621" s="316"/>
      <c r="B621" s="316"/>
      <c r="C621" s="98" t="s">
        <v>516</v>
      </c>
      <c r="D621" s="164"/>
      <c r="E621" s="164" t="e">
        <f t="shared" si="282"/>
        <v>#DIV/0!</v>
      </c>
      <c r="F621" s="164"/>
      <c r="G621" s="164" t="e">
        <f t="shared" si="282"/>
        <v>#DIV/0!</v>
      </c>
      <c r="H621" s="7" t="e">
        <f t="shared" si="281"/>
        <v>#DIV/0!</v>
      </c>
    </row>
    <row r="622" spans="1:8" collapsed="1" x14ac:dyDescent="0.2">
      <c r="A622" s="317" t="s">
        <v>162</v>
      </c>
      <c r="B622" s="322" t="s">
        <v>961</v>
      </c>
      <c r="C622" s="118" t="s">
        <v>512</v>
      </c>
      <c r="D622" s="165">
        <f>SUM(D623:D626)</f>
        <v>19</v>
      </c>
      <c r="E622" s="165">
        <f t="shared" ref="E622" si="283">SUM(E623:E626)</f>
        <v>100</v>
      </c>
      <c r="F622" s="165">
        <f t="shared" ref="F622" si="284">SUM(F623:F626)</f>
        <v>0</v>
      </c>
      <c r="G622" s="165">
        <f t="shared" ref="G622" si="285">SUM(G623:G626)</f>
        <v>0</v>
      </c>
      <c r="H622" s="228">
        <f>F622/D622*100-100</f>
        <v>-100</v>
      </c>
    </row>
    <row r="623" spans="1:8" ht="31.5" x14ac:dyDescent="0.2">
      <c r="A623" s="317"/>
      <c r="B623" s="322"/>
      <c r="C623" s="118" t="s">
        <v>513</v>
      </c>
      <c r="D623" s="165">
        <f>D628</f>
        <v>19</v>
      </c>
      <c r="E623" s="165">
        <f>D623/D$622*100</f>
        <v>100</v>
      </c>
      <c r="F623" s="165">
        <f>F628</f>
        <v>0</v>
      </c>
      <c r="G623" s="165">
        <v>0</v>
      </c>
      <c r="H623" s="228">
        <f>F623/D623*100-100</f>
        <v>-100</v>
      </c>
    </row>
    <row r="624" spans="1:8" x14ac:dyDescent="0.2">
      <c r="A624" s="317"/>
      <c r="B624" s="322"/>
      <c r="C624" s="118" t="s">
        <v>514</v>
      </c>
      <c r="D624" s="165">
        <f t="shared" ref="D624:F626" si="286">D629</f>
        <v>0</v>
      </c>
      <c r="E624" s="165">
        <f t="shared" ref="E624:E626" si="287">D624/D$622*100</f>
        <v>0</v>
      </c>
      <c r="F624" s="165">
        <f t="shared" si="286"/>
        <v>0</v>
      </c>
      <c r="G624" s="165">
        <v>0</v>
      </c>
      <c r="H624" s="228" t="s">
        <v>80</v>
      </c>
    </row>
    <row r="625" spans="1:8" x14ac:dyDescent="0.2">
      <c r="A625" s="317"/>
      <c r="B625" s="322"/>
      <c r="C625" s="118" t="s">
        <v>515</v>
      </c>
      <c r="D625" s="165">
        <f t="shared" si="286"/>
        <v>0</v>
      </c>
      <c r="E625" s="165">
        <f t="shared" si="287"/>
        <v>0</v>
      </c>
      <c r="F625" s="165">
        <f t="shared" si="286"/>
        <v>0</v>
      </c>
      <c r="G625" s="165">
        <v>0</v>
      </c>
      <c r="H625" s="228" t="s">
        <v>80</v>
      </c>
    </row>
    <row r="626" spans="1:8" x14ac:dyDescent="0.2">
      <c r="A626" s="317"/>
      <c r="B626" s="322"/>
      <c r="C626" s="118" t="s">
        <v>516</v>
      </c>
      <c r="D626" s="165">
        <f t="shared" si="286"/>
        <v>0</v>
      </c>
      <c r="E626" s="165">
        <f t="shared" si="287"/>
        <v>0</v>
      </c>
      <c r="F626" s="165">
        <f t="shared" si="286"/>
        <v>0</v>
      </c>
      <c r="G626" s="165">
        <v>0</v>
      </c>
      <c r="H626" s="228" t="s">
        <v>80</v>
      </c>
    </row>
    <row r="627" spans="1:8" x14ac:dyDescent="0.2">
      <c r="A627" s="316" t="s">
        <v>163</v>
      </c>
      <c r="B627" s="315" t="s">
        <v>540</v>
      </c>
      <c r="C627" s="98" t="s">
        <v>512</v>
      </c>
      <c r="D627" s="164">
        <f>SUM(D628:D631)</f>
        <v>19</v>
      </c>
      <c r="E627" s="164">
        <f t="shared" ref="E627" si="288">SUM(E628:E631)</f>
        <v>100</v>
      </c>
      <c r="F627" s="164">
        <f t="shared" ref="F627" si="289">SUM(F628:F631)</f>
        <v>0</v>
      </c>
      <c r="G627" s="164">
        <f t="shared" ref="G627" si="290">SUM(G628:G631)</f>
        <v>0</v>
      </c>
      <c r="H627" s="7">
        <f>F627/D627*100-100</f>
        <v>-100</v>
      </c>
    </row>
    <row r="628" spans="1:8" ht="31.5" x14ac:dyDescent="0.2">
      <c r="A628" s="316"/>
      <c r="B628" s="315"/>
      <c r="C628" s="99" t="s">
        <v>513</v>
      </c>
      <c r="D628" s="164">
        <v>19</v>
      </c>
      <c r="E628" s="164">
        <f>D628/D$627*100</f>
        <v>100</v>
      </c>
      <c r="F628" s="164">
        <v>0</v>
      </c>
      <c r="G628" s="164">
        <v>0</v>
      </c>
      <c r="H628" s="7">
        <f>F628/D628*100-100</f>
        <v>-100</v>
      </c>
    </row>
    <row r="629" spans="1:8" x14ac:dyDescent="0.2">
      <c r="A629" s="316"/>
      <c r="B629" s="315"/>
      <c r="C629" s="99" t="s">
        <v>514</v>
      </c>
      <c r="D629" s="164">
        <v>0</v>
      </c>
      <c r="E629" s="164">
        <f t="shared" ref="E629:E631" si="291">D629/D$627*100</f>
        <v>0</v>
      </c>
      <c r="F629" s="164">
        <v>0</v>
      </c>
      <c r="G629" s="164">
        <v>0</v>
      </c>
      <c r="H629" s="7" t="s">
        <v>80</v>
      </c>
    </row>
    <row r="630" spans="1:8" x14ac:dyDescent="0.2">
      <c r="A630" s="316"/>
      <c r="B630" s="315"/>
      <c r="C630" s="99" t="s">
        <v>515</v>
      </c>
      <c r="D630" s="164">
        <v>0</v>
      </c>
      <c r="E630" s="164">
        <f t="shared" si="291"/>
        <v>0</v>
      </c>
      <c r="F630" s="164">
        <v>0</v>
      </c>
      <c r="G630" s="164">
        <v>0</v>
      </c>
      <c r="H630" s="7" t="s">
        <v>80</v>
      </c>
    </row>
    <row r="631" spans="1:8" x14ac:dyDescent="0.2">
      <c r="A631" s="316"/>
      <c r="B631" s="315"/>
      <c r="C631" s="99" t="s">
        <v>516</v>
      </c>
      <c r="D631" s="164">
        <v>0</v>
      </c>
      <c r="E631" s="164">
        <f t="shared" si="291"/>
        <v>0</v>
      </c>
      <c r="F631" s="164">
        <v>0</v>
      </c>
      <c r="G631" s="164">
        <v>0</v>
      </c>
      <c r="H631" s="7" t="s">
        <v>80</v>
      </c>
    </row>
    <row r="632" spans="1:8" x14ac:dyDescent="0.2">
      <c r="A632" s="317" t="s">
        <v>164</v>
      </c>
      <c r="B632" s="322" t="s">
        <v>1119</v>
      </c>
      <c r="C632" s="118" t="s">
        <v>512</v>
      </c>
      <c r="D632" s="165">
        <f>SUM(D633:D636)</f>
        <v>79924</v>
      </c>
      <c r="E632" s="165">
        <f t="shared" ref="E632" si="292">SUM(E633:E636)</f>
        <v>100</v>
      </c>
      <c r="F632" s="165">
        <f t="shared" ref="F632" si="293">SUM(F633:F636)</f>
        <v>37939.800000000003</v>
      </c>
      <c r="G632" s="165">
        <f t="shared" ref="G632" si="294">SUM(G633:G636)</f>
        <v>100</v>
      </c>
      <c r="H632" s="228">
        <f>F632/D632*100-100</f>
        <v>-52.530153645963665</v>
      </c>
    </row>
    <row r="633" spans="1:8" ht="31.5" x14ac:dyDescent="0.2">
      <c r="A633" s="317"/>
      <c r="B633" s="322"/>
      <c r="C633" s="118" t="s">
        <v>513</v>
      </c>
      <c r="D633" s="165">
        <f>D638+D643+D648+D653</f>
        <v>72579</v>
      </c>
      <c r="E633" s="165">
        <f>D633/D$632*100</f>
        <v>90.810019518542617</v>
      </c>
      <c r="F633" s="165">
        <f>F638+F643+F648+F653</f>
        <v>34266.800000000003</v>
      </c>
      <c r="G633" s="165">
        <f>F633/F$632*100</f>
        <v>90.318873583940871</v>
      </c>
      <c r="H633" s="228">
        <f>F633/D633*100-100</f>
        <v>-52.786894280714804</v>
      </c>
    </row>
    <row r="634" spans="1:8" x14ac:dyDescent="0.2">
      <c r="A634" s="317"/>
      <c r="B634" s="322"/>
      <c r="C634" s="118" t="s">
        <v>514</v>
      </c>
      <c r="D634" s="165">
        <f t="shared" ref="D634:F636" si="295">D639+D644+D649+D654</f>
        <v>0</v>
      </c>
      <c r="E634" s="165">
        <f t="shared" ref="E634:E636" si="296">D634/D$632*100</f>
        <v>0</v>
      </c>
      <c r="F634" s="165">
        <f t="shared" si="295"/>
        <v>0</v>
      </c>
      <c r="G634" s="165">
        <f t="shared" ref="G634:G636" si="297">F634/F$632*100</f>
        <v>0</v>
      </c>
      <c r="H634" s="228" t="s">
        <v>80</v>
      </c>
    </row>
    <row r="635" spans="1:8" x14ac:dyDescent="0.2">
      <c r="A635" s="317"/>
      <c r="B635" s="322"/>
      <c r="C635" s="118" t="s">
        <v>515</v>
      </c>
      <c r="D635" s="165">
        <f t="shared" si="295"/>
        <v>7345</v>
      </c>
      <c r="E635" s="165">
        <f t="shared" si="296"/>
        <v>9.1899804814573844</v>
      </c>
      <c r="F635" s="165">
        <f t="shared" si="295"/>
        <v>3673</v>
      </c>
      <c r="G635" s="165">
        <f t="shared" si="297"/>
        <v>9.6811264160591239</v>
      </c>
      <c r="H635" s="228">
        <f t="shared" ref="H635" si="298">F635/D635*100-100</f>
        <v>-49.993192648059903</v>
      </c>
    </row>
    <row r="636" spans="1:8" ht="19.5" customHeight="1" x14ac:dyDescent="0.2">
      <c r="A636" s="317"/>
      <c r="B636" s="322"/>
      <c r="C636" s="118" t="s">
        <v>516</v>
      </c>
      <c r="D636" s="165">
        <f t="shared" si="295"/>
        <v>0</v>
      </c>
      <c r="E636" s="165">
        <f t="shared" si="296"/>
        <v>0</v>
      </c>
      <c r="F636" s="165">
        <f t="shared" si="295"/>
        <v>0</v>
      </c>
      <c r="G636" s="165">
        <f t="shared" si="297"/>
        <v>0</v>
      </c>
      <c r="H636" s="228" t="s">
        <v>80</v>
      </c>
    </row>
    <row r="637" spans="1:8" x14ac:dyDescent="0.2">
      <c r="A637" s="316" t="s">
        <v>165</v>
      </c>
      <c r="B637" s="315" t="s">
        <v>96</v>
      </c>
      <c r="C637" s="98" t="s">
        <v>512</v>
      </c>
      <c r="D637" s="164">
        <f>SUM(D638:D641)</f>
        <v>6513</v>
      </c>
      <c r="E637" s="164">
        <f t="shared" ref="E637" si="299">SUM(E638:E641)</f>
        <v>100</v>
      </c>
      <c r="F637" s="164">
        <f t="shared" ref="F637" si="300">SUM(F638:F641)</f>
        <v>2543.3000000000002</v>
      </c>
      <c r="G637" s="164">
        <f t="shared" ref="G637" si="301">SUM(G638:G641)</f>
        <v>100</v>
      </c>
      <c r="H637" s="7">
        <f>F637/D637*100-100</f>
        <v>-60.950406878550588</v>
      </c>
    </row>
    <row r="638" spans="1:8" ht="31.5" x14ac:dyDescent="0.2">
      <c r="A638" s="316"/>
      <c r="B638" s="315"/>
      <c r="C638" s="99" t="s">
        <v>513</v>
      </c>
      <c r="D638" s="164">
        <v>6513</v>
      </c>
      <c r="E638" s="164">
        <f>D638/D$637*100</f>
        <v>100</v>
      </c>
      <c r="F638" s="164">
        <v>2543.3000000000002</v>
      </c>
      <c r="G638" s="164">
        <f>F638/F$637*100</f>
        <v>100</v>
      </c>
      <c r="H638" s="7">
        <f>F638/D638*100-100</f>
        <v>-60.950406878550588</v>
      </c>
    </row>
    <row r="639" spans="1:8" x14ac:dyDescent="0.2">
      <c r="A639" s="316"/>
      <c r="B639" s="315"/>
      <c r="C639" s="99" t="s">
        <v>514</v>
      </c>
      <c r="D639" s="164">
        <v>0</v>
      </c>
      <c r="E639" s="164">
        <f t="shared" ref="E639:E641" si="302">D639/D$637*100</f>
        <v>0</v>
      </c>
      <c r="F639" s="164">
        <v>0</v>
      </c>
      <c r="G639" s="164">
        <f t="shared" ref="G639:G641" si="303">F639/F$637*100</f>
        <v>0</v>
      </c>
      <c r="H639" s="7" t="s">
        <v>80</v>
      </c>
    </row>
    <row r="640" spans="1:8" x14ac:dyDescent="0.2">
      <c r="A640" s="316"/>
      <c r="B640" s="315"/>
      <c r="C640" s="99" t="s">
        <v>515</v>
      </c>
      <c r="D640" s="164">
        <v>0</v>
      </c>
      <c r="E640" s="164">
        <f t="shared" si="302"/>
        <v>0</v>
      </c>
      <c r="F640" s="164">
        <v>0</v>
      </c>
      <c r="G640" s="164">
        <f t="shared" si="303"/>
        <v>0</v>
      </c>
      <c r="H640" s="7" t="s">
        <v>80</v>
      </c>
    </row>
    <row r="641" spans="1:8" x14ac:dyDescent="0.2">
      <c r="A641" s="316"/>
      <c r="B641" s="315"/>
      <c r="C641" s="99" t="s">
        <v>516</v>
      </c>
      <c r="D641" s="164">
        <v>0</v>
      </c>
      <c r="E641" s="164">
        <f t="shared" si="302"/>
        <v>0</v>
      </c>
      <c r="F641" s="164">
        <v>0</v>
      </c>
      <c r="G641" s="164">
        <f t="shared" si="303"/>
        <v>0</v>
      </c>
      <c r="H641" s="7" t="s">
        <v>80</v>
      </c>
    </row>
    <row r="642" spans="1:8" x14ac:dyDescent="0.2">
      <c r="A642" s="316" t="s">
        <v>682</v>
      </c>
      <c r="B642" s="315" t="s">
        <v>541</v>
      </c>
      <c r="C642" s="98" t="s">
        <v>512</v>
      </c>
      <c r="D642" s="164">
        <f>SUM(D643:D646)</f>
        <v>17920</v>
      </c>
      <c r="E642" s="164">
        <f t="shared" ref="E642" si="304">SUM(E643:E646)</f>
        <v>100</v>
      </c>
      <c r="F642" s="164">
        <f t="shared" ref="F642" si="305">SUM(F643:F646)</f>
        <v>7886.8</v>
      </c>
      <c r="G642" s="164">
        <f t="shared" ref="G642" si="306">SUM(G643:G646)</f>
        <v>100</v>
      </c>
      <c r="H642" s="7">
        <f t="shared" ref="H642:H655" si="307">F642/D642*100-100</f>
        <v>-55.988839285714285</v>
      </c>
    </row>
    <row r="643" spans="1:8" ht="31.5" x14ac:dyDescent="0.2">
      <c r="A643" s="316"/>
      <c r="B643" s="315"/>
      <c r="C643" s="99" t="s">
        <v>513</v>
      </c>
      <c r="D643" s="164">
        <v>17920</v>
      </c>
      <c r="E643" s="164">
        <f>D643/D$642*100</f>
        <v>100</v>
      </c>
      <c r="F643" s="164">
        <v>7886.8</v>
      </c>
      <c r="G643" s="164">
        <f>F643/F$642*100</f>
        <v>100</v>
      </c>
      <c r="H643" s="7">
        <f t="shared" si="307"/>
        <v>-55.988839285714285</v>
      </c>
    </row>
    <row r="644" spans="1:8" x14ac:dyDescent="0.2">
      <c r="A644" s="316"/>
      <c r="B644" s="315"/>
      <c r="C644" s="99" t="s">
        <v>514</v>
      </c>
      <c r="D644" s="164">
        <v>0</v>
      </c>
      <c r="E644" s="164">
        <f t="shared" ref="E644:E646" si="308">D644/D$637*100</f>
        <v>0</v>
      </c>
      <c r="F644" s="164">
        <v>0</v>
      </c>
      <c r="G644" s="164">
        <f t="shared" ref="G644:G646" si="309">F644/F$637*100</f>
        <v>0</v>
      </c>
      <c r="H644" s="7" t="s">
        <v>80</v>
      </c>
    </row>
    <row r="645" spans="1:8" x14ac:dyDescent="0.2">
      <c r="A645" s="316"/>
      <c r="B645" s="315"/>
      <c r="C645" s="99" t="s">
        <v>515</v>
      </c>
      <c r="D645" s="164">
        <v>0</v>
      </c>
      <c r="E645" s="164">
        <f t="shared" si="308"/>
        <v>0</v>
      </c>
      <c r="F645" s="164">
        <v>0</v>
      </c>
      <c r="G645" s="164">
        <f t="shared" si="309"/>
        <v>0</v>
      </c>
      <c r="H645" s="7" t="s">
        <v>80</v>
      </c>
    </row>
    <row r="646" spans="1:8" x14ac:dyDescent="0.2">
      <c r="A646" s="316"/>
      <c r="B646" s="315"/>
      <c r="C646" s="99" t="s">
        <v>516</v>
      </c>
      <c r="D646" s="164">
        <v>0</v>
      </c>
      <c r="E646" s="164">
        <f t="shared" si="308"/>
        <v>0</v>
      </c>
      <c r="F646" s="164">
        <v>0</v>
      </c>
      <c r="G646" s="164">
        <f t="shared" si="309"/>
        <v>0</v>
      </c>
      <c r="H646" s="7" t="s">
        <v>80</v>
      </c>
    </row>
    <row r="647" spans="1:8" x14ac:dyDescent="0.2">
      <c r="A647" s="316" t="s">
        <v>683</v>
      </c>
      <c r="B647" s="315" t="s">
        <v>542</v>
      </c>
      <c r="C647" s="98" t="s">
        <v>512</v>
      </c>
      <c r="D647" s="164">
        <f>SUM(D648:D651)</f>
        <v>573</v>
      </c>
      <c r="E647" s="164">
        <f t="shared" ref="E647" si="310">SUM(E648:E651)</f>
        <v>100</v>
      </c>
      <c r="F647" s="164">
        <f t="shared" ref="F647" si="311">SUM(F648:F651)</f>
        <v>171.6</v>
      </c>
      <c r="G647" s="164">
        <f t="shared" ref="G647" si="312">SUM(G648:G651)</f>
        <v>100</v>
      </c>
      <c r="H647" s="7">
        <f t="shared" si="307"/>
        <v>-70.052356020942412</v>
      </c>
    </row>
    <row r="648" spans="1:8" ht="31.5" x14ac:dyDescent="0.2">
      <c r="A648" s="316"/>
      <c r="B648" s="315"/>
      <c r="C648" s="99" t="s">
        <v>513</v>
      </c>
      <c r="D648" s="164">
        <v>573</v>
      </c>
      <c r="E648" s="164">
        <f>D648/D$647*100</f>
        <v>100</v>
      </c>
      <c r="F648" s="164">
        <v>171.6</v>
      </c>
      <c r="G648" s="164">
        <f>F648/F$647*100</f>
        <v>100</v>
      </c>
      <c r="H648" s="7">
        <f t="shared" si="307"/>
        <v>-70.052356020942412</v>
      </c>
    </row>
    <row r="649" spans="1:8" x14ac:dyDescent="0.2">
      <c r="A649" s="316"/>
      <c r="B649" s="315"/>
      <c r="C649" s="99" t="s">
        <v>514</v>
      </c>
      <c r="D649" s="164">
        <v>0</v>
      </c>
      <c r="E649" s="164">
        <f t="shared" ref="E649:E651" si="313">D649/D$637*100</f>
        <v>0</v>
      </c>
      <c r="F649" s="164">
        <v>0</v>
      </c>
      <c r="G649" s="164">
        <f t="shared" ref="G649:G651" si="314">F649/F$637*100</f>
        <v>0</v>
      </c>
      <c r="H649" s="7" t="s">
        <v>80</v>
      </c>
    </row>
    <row r="650" spans="1:8" x14ac:dyDescent="0.2">
      <c r="A650" s="316"/>
      <c r="B650" s="315"/>
      <c r="C650" s="99" t="s">
        <v>515</v>
      </c>
      <c r="D650" s="164">
        <v>0</v>
      </c>
      <c r="E650" s="164">
        <f t="shared" si="313"/>
        <v>0</v>
      </c>
      <c r="F650" s="164">
        <v>0</v>
      </c>
      <c r="G650" s="164">
        <f t="shared" si="314"/>
        <v>0</v>
      </c>
      <c r="H650" s="7" t="s">
        <v>80</v>
      </c>
    </row>
    <row r="651" spans="1:8" x14ac:dyDescent="0.2">
      <c r="A651" s="316"/>
      <c r="B651" s="315"/>
      <c r="C651" s="99" t="s">
        <v>516</v>
      </c>
      <c r="D651" s="164">
        <v>0</v>
      </c>
      <c r="E651" s="164">
        <f t="shared" si="313"/>
        <v>0</v>
      </c>
      <c r="F651" s="164">
        <v>0</v>
      </c>
      <c r="G651" s="164">
        <f t="shared" si="314"/>
        <v>0</v>
      </c>
      <c r="H651" s="7" t="s">
        <v>80</v>
      </c>
    </row>
    <row r="652" spans="1:8" x14ac:dyDescent="0.2">
      <c r="A652" s="316" t="s">
        <v>684</v>
      </c>
      <c r="B652" s="315" t="s">
        <v>543</v>
      </c>
      <c r="C652" s="98" t="s">
        <v>512</v>
      </c>
      <c r="D652" s="164">
        <f>SUM(D653:D656)</f>
        <v>54918</v>
      </c>
      <c r="E652" s="164">
        <f t="shared" ref="E652" si="315">SUM(E653:E656)</f>
        <v>100</v>
      </c>
      <c r="F652" s="164">
        <f t="shared" ref="F652" si="316">SUM(F653:F656)</f>
        <v>27338.1</v>
      </c>
      <c r="G652" s="164">
        <f t="shared" ref="G652" si="317">SUM(G653:G656)</f>
        <v>100</v>
      </c>
      <c r="H652" s="7">
        <f t="shared" si="307"/>
        <v>-50.220146400087408</v>
      </c>
    </row>
    <row r="653" spans="1:8" ht="31.5" x14ac:dyDescent="0.2">
      <c r="A653" s="316"/>
      <c r="B653" s="315"/>
      <c r="C653" s="99" t="s">
        <v>513</v>
      </c>
      <c r="D653" s="164">
        <v>47573</v>
      </c>
      <c r="E653" s="164">
        <f>D653/D$652*100</f>
        <v>86.625514403292186</v>
      </c>
      <c r="F653" s="164">
        <v>23665.1</v>
      </c>
      <c r="G653" s="164">
        <f>F653/F$652*100</f>
        <v>86.564538135422723</v>
      </c>
      <c r="H653" s="7">
        <f t="shared" si="307"/>
        <v>-50.255186765602339</v>
      </c>
    </row>
    <row r="654" spans="1:8" x14ac:dyDescent="0.2">
      <c r="A654" s="316"/>
      <c r="B654" s="315"/>
      <c r="C654" s="99" t="s">
        <v>514</v>
      </c>
      <c r="D654" s="164">
        <v>0</v>
      </c>
      <c r="E654" s="164">
        <f t="shared" ref="E654:G656" si="318">D654/D$652*100</f>
        <v>0</v>
      </c>
      <c r="F654" s="164">
        <v>0</v>
      </c>
      <c r="G654" s="164">
        <f t="shared" si="318"/>
        <v>0</v>
      </c>
      <c r="H654" s="7" t="s">
        <v>80</v>
      </c>
    </row>
    <row r="655" spans="1:8" x14ac:dyDescent="0.2">
      <c r="A655" s="316"/>
      <c r="B655" s="315"/>
      <c r="C655" s="99" t="s">
        <v>515</v>
      </c>
      <c r="D655" s="164">
        <v>7345</v>
      </c>
      <c r="E655" s="164">
        <f t="shared" si="318"/>
        <v>13.374485596707819</v>
      </c>
      <c r="F655" s="164">
        <v>3673</v>
      </c>
      <c r="G655" s="164">
        <f t="shared" si="318"/>
        <v>13.435461864577276</v>
      </c>
      <c r="H655" s="7">
        <f t="shared" si="307"/>
        <v>-49.993192648059903</v>
      </c>
    </row>
    <row r="656" spans="1:8" x14ac:dyDescent="0.2">
      <c r="A656" s="316"/>
      <c r="B656" s="315"/>
      <c r="C656" s="99" t="s">
        <v>516</v>
      </c>
      <c r="D656" s="164">
        <v>0</v>
      </c>
      <c r="E656" s="164">
        <f t="shared" si="318"/>
        <v>0</v>
      </c>
      <c r="F656" s="164">
        <v>0</v>
      </c>
      <c r="G656" s="164">
        <f t="shared" si="318"/>
        <v>0</v>
      </c>
      <c r="H656" s="7" t="s">
        <v>80</v>
      </c>
    </row>
    <row r="657" spans="1:15" ht="20.100000000000001" customHeight="1" x14ac:dyDescent="0.2">
      <c r="A657" s="371" t="s">
        <v>574</v>
      </c>
      <c r="B657" s="373" t="s">
        <v>996</v>
      </c>
      <c r="C657" s="252" t="s">
        <v>512</v>
      </c>
      <c r="D657" s="238">
        <f>SUM(D658:D661)</f>
        <v>707670.4</v>
      </c>
      <c r="E657" s="238">
        <f t="shared" ref="E657:G657" si="319">SUM(E658:E661)</f>
        <v>100.00000000000001</v>
      </c>
      <c r="F657" s="238">
        <f t="shared" si="319"/>
        <v>376919</v>
      </c>
      <c r="G657" s="238">
        <f t="shared" si="319"/>
        <v>99.999999999999986</v>
      </c>
      <c r="H657" s="239">
        <f>F657/D657*100-100</f>
        <v>-46.738057717264994</v>
      </c>
      <c r="K657" s="12"/>
      <c r="L657" s="25"/>
      <c r="M657" s="12"/>
      <c r="N657" s="12"/>
    </row>
    <row r="658" spans="1:15" ht="33.75" customHeight="1" x14ac:dyDescent="0.2">
      <c r="A658" s="371"/>
      <c r="B658" s="373"/>
      <c r="C658" s="253" t="s">
        <v>513</v>
      </c>
      <c r="D658" s="238">
        <f>D663+D838+D858+D878+D893</f>
        <v>34697</v>
      </c>
      <c r="E658" s="238">
        <f>D658/D$657*100</f>
        <v>4.9029887359991315</v>
      </c>
      <c r="F658" s="238">
        <f>F663+F828+F838+F858+F878+F893</f>
        <v>16950.810000000001</v>
      </c>
      <c r="G658" s="238">
        <f>F658/F$657*100</f>
        <v>4.497202316678119</v>
      </c>
      <c r="H658" s="239">
        <f t="shared" ref="H658:H680" si="320">F658/D658*100-100</f>
        <v>-51.146179784995816</v>
      </c>
      <c r="K658" s="12"/>
      <c r="L658" s="25"/>
      <c r="M658" s="12"/>
      <c r="N658" s="12"/>
    </row>
    <row r="659" spans="1:15" ht="20.100000000000001" customHeight="1" x14ac:dyDescent="0.2">
      <c r="A659" s="371"/>
      <c r="B659" s="373"/>
      <c r="C659" s="253" t="s">
        <v>514</v>
      </c>
      <c r="D659" s="238">
        <f>D664+D829+D839+D859+D879+D894</f>
        <v>212964.80000000002</v>
      </c>
      <c r="E659" s="238">
        <f t="shared" ref="E659:G661" si="321">D659/D$657*100</f>
        <v>30.093783772784622</v>
      </c>
      <c r="F659" s="238">
        <f>F664+F829+F839+F859+F879+F3093</f>
        <v>139931.96</v>
      </c>
      <c r="G659" s="238">
        <f t="shared" si="321"/>
        <v>37.125207272650087</v>
      </c>
      <c r="H659" s="239">
        <f t="shared" si="320"/>
        <v>-34.293385573578362</v>
      </c>
      <c r="K659" s="12"/>
      <c r="L659" s="25"/>
      <c r="M659" s="12"/>
      <c r="N659" s="12"/>
    </row>
    <row r="660" spans="1:15" ht="20.100000000000001" customHeight="1" x14ac:dyDescent="0.2">
      <c r="A660" s="371"/>
      <c r="B660" s="373"/>
      <c r="C660" s="253" t="s">
        <v>515</v>
      </c>
      <c r="D660" s="238">
        <f>D665+D830+D840+D860+D880+D895</f>
        <v>452298.60000000003</v>
      </c>
      <c r="E660" s="238">
        <f t="shared" si="321"/>
        <v>63.913737242648558</v>
      </c>
      <c r="F660" s="238">
        <f>F665+F830+F840+F860+F880+F895</f>
        <v>216110.07999999999</v>
      </c>
      <c r="G660" s="238">
        <f t="shared" si="321"/>
        <v>57.335947511268991</v>
      </c>
      <c r="H660" s="239">
        <f t="shared" si="320"/>
        <v>-52.219600060667894</v>
      </c>
      <c r="K660" s="12"/>
      <c r="L660" s="25"/>
      <c r="M660" s="12"/>
      <c r="N660" s="12"/>
      <c r="O660" s="12"/>
    </row>
    <row r="661" spans="1:15" ht="20.100000000000001" customHeight="1" x14ac:dyDescent="0.2">
      <c r="A661" s="372"/>
      <c r="B661" s="374"/>
      <c r="C661" s="253" t="s">
        <v>516</v>
      </c>
      <c r="D661" s="238">
        <f>D666+D831+D841+D861+D881+D896</f>
        <v>7710</v>
      </c>
      <c r="E661" s="238">
        <f t="shared" si="321"/>
        <v>1.0894902485676947</v>
      </c>
      <c r="F661" s="238">
        <f>F666+F831+F841+F861+F881+F896</f>
        <v>3926.15</v>
      </c>
      <c r="G661" s="238">
        <f t="shared" si="321"/>
        <v>1.0416428994027895</v>
      </c>
      <c r="H661" s="239">
        <f t="shared" si="320"/>
        <v>-49.077172503242537</v>
      </c>
      <c r="K661" s="12"/>
      <c r="L661" s="25"/>
      <c r="M661" s="25"/>
      <c r="N661" s="12"/>
      <c r="O661" s="12"/>
    </row>
    <row r="662" spans="1:15" ht="20.100000000000001" customHeight="1" x14ac:dyDescent="0.2">
      <c r="A662" s="375" t="s">
        <v>174</v>
      </c>
      <c r="B662" s="376" t="s">
        <v>886</v>
      </c>
      <c r="C662" s="119" t="s">
        <v>512</v>
      </c>
      <c r="D662" s="165">
        <f>SUM(D663:D666)</f>
        <v>473644</v>
      </c>
      <c r="E662" s="165">
        <f>E663+E664+E665+E666</f>
        <v>100</v>
      </c>
      <c r="F662" s="165">
        <f>F663+F664+F665+F666</f>
        <v>261403.65999999997</v>
      </c>
      <c r="G662" s="165">
        <f>G663+G664+G665+G666</f>
        <v>100</v>
      </c>
      <c r="H662" s="228">
        <f t="shared" si="320"/>
        <v>-44.810097879419999</v>
      </c>
      <c r="K662" s="12"/>
      <c r="L662" s="25"/>
      <c r="M662" s="25"/>
      <c r="N662" s="12"/>
      <c r="O662" s="12"/>
    </row>
    <row r="663" spans="1:15" ht="33" customHeight="1" x14ac:dyDescent="0.2">
      <c r="A663" s="375"/>
      <c r="B663" s="377"/>
      <c r="C663" s="118" t="s">
        <v>513</v>
      </c>
      <c r="D663" s="165">
        <f>D668+D673+D678+D683+D688+D693+D698+D703+D708+D713+D718+D723+D728+D733+D738+D743+D748+D753+D758+D763+D768+D773+D778+D783+D788+D793+D798+D803+D808+D813+D818+D823</f>
        <v>28525</v>
      </c>
      <c r="E663" s="165">
        <f>D663/D$662*100</f>
        <v>6.0224556840158439</v>
      </c>
      <c r="F663" s="165">
        <f>F668+F673+F678+F683+F688+F693+F698+F703+F708+F713+F718+F723+F728+F733+F738+F743+F748+F753+F758+F763+F768+F773+F778+F783+F788+F793+F798+F803+F808+F813+F818+F823</f>
        <v>12440.19</v>
      </c>
      <c r="G663" s="165">
        <f>F663/F$662*100</f>
        <v>4.7589961058693673</v>
      </c>
      <c r="H663" s="228">
        <f>F663/D663*100-100</f>
        <v>-56.388466257668711</v>
      </c>
      <c r="K663" s="12"/>
      <c r="L663" s="12"/>
      <c r="M663" s="25"/>
      <c r="N663" s="12"/>
      <c r="O663" s="12"/>
    </row>
    <row r="664" spans="1:15" ht="20.100000000000001" customHeight="1" x14ac:dyDescent="0.2">
      <c r="A664" s="375"/>
      <c r="B664" s="377"/>
      <c r="C664" s="118" t="s">
        <v>514</v>
      </c>
      <c r="D664" s="165">
        <f t="shared" ref="D664:F666" si="322">D669+D674+D679+D684+D689+D694+D699+D704+D709+D714+D719+D724+D729+D734+D739+D744+D749+D754+D759+D764+D769+D774+D779+D784+D789+D794+D799+D804+D809+D814+D819+D824</f>
        <v>208352</v>
      </c>
      <c r="E664" s="165">
        <f>D664/D$662*100</f>
        <v>43.989156412833267</v>
      </c>
      <c r="F664" s="165">
        <f t="shared" si="322"/>
        <v>134228.79999999999</v>
      </c>
      <c r="G664" s="165">
        <f>F664/F$662*100</f>
        <v>51.349242776478341</v>
      </c>
      <c r="H664" s="228">
        <f t="shared" si="320"/>
        <v>-35.575948395023815</v>
      </c>
      <c r="K664" s="12"/>
      <c r="L664" s="12"/>
      <c r="M664" s="25"/>
      <c r="N664" s="12"/>
      <c r="O664" s="12"/>
    </row>
    <row r="665" spans="1:15" ht="20.100000000000001" customHeight="1" x14ac:dyDescent="0.2">
      <c r="A665" s="375"/>
      <c r="B665" s="377"/>
      <c r="C665" s="118" t="s">
        <v>515</v>
      </c>
      <c r="D665" s="165">
        <f t="shared" si="322"/>
        <v>236767</v>
      </c>
      <c r="E665" s="165">
        <f t="shared" ref="E665:G666" si="323">D665/D$662*100</f>
        <v>49.988387903150887</v>
      </c>
      <c r="F665" s="165">
        <f t="shared" si="322"/>
        <v>114734.66999999998</v>
      </c>
      <c r="G665" s="165">
        <f t="shared" si="323"/>
        <v>43.891761117652287</v>
      </c>
      <c r="H665" s="228">
        <f t="shared" si="320"/>
        <v>-51.541105812887785</v>
      </c>
      <c r="K665" s="12"/>
      <c r="L665" s="12"/>
      <c r="M665" s="25"/>
      <c r="N665" s="12"/>
      <c r="O665" s="12"/>
    </row>
    <row r="666" spans="1:15" ht="20.100000000000001" customHeight="1" x14ac:dyDescent="0.2">
      <c r="A666" s="375"/>
      <c r="B666" s="378"/>
      <c r="C666" s="118" t="s">
        <v>516</v>
      </c>
      <c r="D666" s="165">
        <f t="shared" si="322"/>
        <v>0</v>
      </c>
      <c r="E666" s="165">
        <f t="shared" si="323"/>
        <v>0</v>
      </c>
      <c r="F666" s="165">
        <f t="shared" si="322"/>
        <v>0</v>
      </c>
      <c r="G666" s="165">
        <f t="shared" si="323"/>
        <v>0</v>
      </c>
      <c r="H666" s="228" t="s">
        <v>80</v>
      </c>
      <c r="L666" s="12"/>
      <c r="M666" s="12"/>
      <c r="N666" s="12"/>
      <c r="O666" s="12"/>
    </row>
    <row r="667" spans="1:15" ht="20.100000000000001" customHeight="1" x14ac:dyDescent="0.2">
      <c r="A667" s="379" t="s">
        <v>176</v>
      </c>
      <c r="B667" s="381" t="s">
        <v>544</v>
      </c>
      <c r="C667" s="137" t="s">
        <v>512</v>
      </c>
      <c r="D667" s="164">
        <f>SUM(D668:D671)</f>
        <v>111461</v>
      </c>
      <c r="E667" s="164">
        <f t="shared" ref="E667:G667" si="324">SUM(E668:E671)</f>
        <v>100</v>
      </c>
      <c r="F667" s="164">
        <f t="shared" si="324"/>
        <v>52478.35</v>
      </c>
      <c r="G667" s="164">
        <f t="shared" si="324"/>
        <v>100</v>
      </c>
      <c r="H667" s="7">
        <f t="shared" si="320"/>
        <v>-52.917747014650871</v>
      </c>
      <c r="L667" s="12"/>
      <c r="M667" s="12"/>
      <c r="N667" s="12"/>
      <c r="O667" s="12"/>
    </row>
    <row r="668" spans="1:15" ht="30" customHeight="1" x14ac:dyDescent="0.2">
      <c r="A668" s="379"/>
      <c r="B668" s="382"/>
      <c r="C668" s="99" t="s">
        <v>513</v>
      </c>
      <c r="D668" s="164">
        <v>0</v>
      </c>
      <c r="E668" s="164">
        <f>D668/D$667*100</f>
        <v>0</v>
      </c>
      <c r="F668" s="164">
        <v>0</v>
      </c>
      <c r="G668" s="164">
        <f>F668/F$667*100</f>
        <v>0</v>
      </c>
      <c r="H668" s="7" t="s">
        <v>80</v>
      </c>
      <c r="L668" s="12"/>
      <c r="M668" s="12"/>
      <c r="N668" s="12"/>
      <c r="O668" s="12"/>
    </row>
    <row r="669" spans="1:15" ht="20.100000000000001" customHeight="1" x14ac:dyDescent="0.2">
      <c r="A669" s="379"/>
      <c r="B669" s="382"/>
      <c r="C669" s="99" t="s">
        <v>514</v>
      </c>
      <c r="D669" s="164">
        <v>111461</v>
      </c>
      <c r="E669" s="164">
        <f t="shared" ref="E669:G671" si="325">D669/D$667*100</f>
        <v>100</v>
      </c>
      <c r="F669" s="164">
        <v>52478.35</v>
      </c>
      <c r="G669" s="164">
        <f t="shared" si="325"/>
        <v>100</v>
      </c>
      <c r="H669" s="7">
        <f t="shared" si="320"/>
        <v>-52.917747014650871</v>
      </c>
    </row>
    <row r="670" spans="1:15" ht="20.100000000000001" customHeight="1" x14ac:dyDescent="0.2">
      <c r="A670" s="379"/>
      <c r="B670" s="382"/>
      <c r="C670" s="99" t="s">
        <v>515</v>
      </c>
      <c r="D670" s="164">
        <v>0</v>
      </c>
      <c r="E670" s="164">
        <f t="shared" si="325"/>
        <v>0</v>
      </c>
      <c r="F670" s="164">
        <v>0</v>
      </c>
      <c r="G670" s="164">
        <f t="shared" si="325"/>
        <v>0</v>
      </c>
      <c r="H670" s="7" t="s">
        <v>80</v>
      </c>
    </row>
    <row r="671" spans="1:15" ht="20.100000000000001" customHeight="1" x14ac:dyDescent="0.2">
      <c r="A671" s="380"/>
      <c r="B671" s="383"/>
      <c r="C671" s="99" t="s">
        <v>516</v>
      </c>
      <c r="D671" s="164">
        <v>0</v>
      </c>
      <c r="E671" s="164">
        <f t="shared" si="325"/>
        <v>0</v>
      </c>
      <c r="F671" s="164">
        <v>0</v>
      </c>
      <c r="G671" s="164">
        <f t="shared" si="325"/>
        <v>0</v>
      </c>
      <c r="H671" s="7" t="s">
        <v>80</v>
      </c>
    </row>
    <row r="672" spans="1:15" ht="20.100000000000001" customHeight="1" x14ac:dyDescent="0.2">
      <c r="A672" s="379" t="s">
        <v>178</v>
      </c>
      <c r="B672" s="381" t="s">
        <v>995</v>
      </c>
      <c r="C672" s="137" t="s">
        <v>512</v>
      </c>
      <c r="D672" s="164">
        <f>SUM(D673:D676)</f>
        <v>56353</v>
      </c>
      <c r="E672" s="164">
        <f t="shared" ref="E672:G672" si="326">SUM(E673:E676)</f>
        <v>100</v>
      </c>
      <c r="F672" s="164">
        <f t="shared" si="326"/>
        <v>31712.14</v>
      </c>
      <c r="G672" s="164">
        <f t="shared" si="326"/>
        <v>100</v>
      </c>
      <c r="H672" s="7">
        <f t="shared" si="320"/>
        <v>-43.72590634039004</v>
      </c>
    </row>
    <row r="673" spans="1:8" ht="36.75" customHeight="1" x14ac:dyDescent="0.2">
      <c r="A673" s="379"/>
      <c r="B673" s="382"/>
      <c r="C673" s="99" t="s">
        <v>513</v>
      </c>
      <c r="D673" s="164">
        <v>0</v>
      </c>
      <c r="E673" s="164">
        <f>D673/D$672*100</f>
        <v>0</v>
      </c>
      <c r="F673" s="164">
        <v>0</v>
      </c>
      <c r="G673" s="164">
        <f>F673/F$672*100</f>
        <v>0</v>
      </c>
      <c r="H673" s="7" t="s">
        <v>80</v>
      </c>
    </row>
    <row r="674" spans="1:8" ht="20.100000000000001" customHeight="1" x14ac:dyDescent="0.2">
      <c r="A674" s="379"/>
      <c r="B674" s="382"/>
      <c r="C674" s="99" t="s">
        <v>514</v>
      </c>
      <c r="D674" s="164">
        <v>0</v>
      </c>
      <c r="E674" s="164">
        <f t="shared" ref="E674:G676" si="327">D674/D$672*100</f>
        <v>0</v>
      </c>
      <c r="F674" s="164">
        <v>0</v>
      </c>
      <c r="G674" s="164">
        <f t="shared" si="327"/>
        <v>0</v>
      </c>
      <c r="H674" s="7" t="s">
        <v>80</v>
      </c>
    </row>
    <row r="675" spans="1:8" ht="20.100000000000001" customHeight="1" x14ac:dyDescent="0.2">
      <c r="A675" s="379"/>
      <c r="B675" s="382"/>
      <c r="C675" s="99" t="s">
        <v>515</v>
      </c>
      <c r="D675" s="164">
        <v>56353</v>
      </c>
      <c r="E675" s="164">
        <f t="shared" si="327"/>
        <v>100</v>
      </c>
      <c r="F675" s="164">
        <v>31712.14</v>
      </c>
      <c r="G675" s="164">
        <f t="shared" si="327"/>
        <v>100</v>
      </c>
      <c r="H675" s="7">
        <f t="shared" si="320"/>
        <v>-43.72590634039004</v>
      </c>
    </row>
    <row r="676" spans="1:8" ht="20.100000000000001" customHeight="1" x14ac:dyDescent="0.2">
      <c r="A676" s="380"/>
      <c r="B676" s="383"/>
      <c r="C676" s="99" t="s">
        <v>516</v>
      </c>
      <c r="D676" s="164">
        <v>0</v>
      </c>
      <c r="E676" s="164">
        <f t="shared" si="327"/>
        <v>0</v>
      </c>
      <c r="F676" s="164">
        <v>0</v>
      </c>
      <c r="G676" s="164">
        <f t="shared" si="327"/>
        <v>0</v>
      </c>
      <c r="H676" s="7" t="s">
        <v>80</v>
      </c>
    </row>
    <row r="677" spans="1:8" ht="20.100000000000001" customHeight="1" x14ac:dyDescent="0.2">
      <c r="A677" s="379" t="s">
        <v>180</v>
      </c>
      <c r="B677" s="384" t="s">
        <v>997</v>
      </c>
      <c r="C677" s="137" t="s">
        <v>512</v>
      </c>
      <c r="D677" s="254">
        <f>SUM(D678:D681)</f>
        <v>1420</v>
      </c>
      <c r="E677" s="254">
        <f t="shared" ref="E677:G677" si="328">SUM(E678:E681)</f>
        <v>100</v>
      </c>
      <c r="F677" s="254">
        <f t="shared" si="328"/>
        <v>838.16</v>
      </c>
      <c r="G677" s="254">
        <f t="shared" si="328"/>
        <v>100</v>
      </c>
      <c r="H677" s="7">
        <f t="shared" si="320"/>
        <v>-40.974647887323947</v>
      </c>
    </row>
    <row r="678" spans="1:8" ht="34.5" customHeight="1" x14ac:dyDescent="0.2">
      <c r="A678" s="379"/>
      <c r="B678" s="382"/>
      <c r="C678" s="99" t="s">
        <v>513</v>
      </c>
      <c r="D678" s="254">
        <v>0</v>
      </c>
      <c r="E678" s="254">
        <f>D678/D$677*100</f>
        <v>0</v>
      </c>
      <c r="F678" s="254">
        <v>0</v>
      </c>
      <c r="G678" s="254">
        <f>F678/F$677*100</f>
        <v>0</v>
      </c>
      <c r="H678" s="7" t="s">
        <v>80</v>
      </c>
    </row>
    <row r="679" spans="1:8" ht="20.100000000000001" customHeight="1" x14ac:dyDescent="0.2">
      <c r="A679" s="379"/>
      <c r="B679" s="382"/>
      <c r="C679" s="99" t="s">
        <v>514</v>
      </c>
      <c r="D679" s="254">
        <v>0</v>
      </c>
      <c r="E679" s="254">
        <f t="shared" ref="E679:G681" si="329">D679/D$677*100</f>
        <v>0</v>
      </c>
      <c r="F679" s="254">
        <v>0</v>
      </c>
      <c r="G679" s="254">
        <f t="shared" si="329"/>
        <v>0</v>
      </c>
      <c r="H679" s="7" t="s">
        <v>80</v>
      </c>
    </row>
    <row r="680" spans="1:8" ht="20.100000000000001" customHeight="1" x14ac:dyDescent="0.2">
      <c r="A680" s="379"/>
      <c r="B680" s="382"/>
      <c r="C680" s="99" t="s">
        <v>515</v>
      </c>
      <c r="D680" s="254">
        <v>1420</v>
      </c>
      <c r="E680" s="254">
        <f t="shared" si="329"/>
        <v>100</v>
      </c>
      <c r="F680" s="254">
        <v>838.16</v>
      </c>
      <c r="G680" s="254">
        <f t="shared" si="329"/>
        <v>100</v>
      </c>
      <c r="H680" s="7">
        <f t="shared" si="320"/>
        <v>-40.974647887323947</v>
      </c>
    </row>
    <row r="681" spans="1:8" ht="20.100000000000001" customHeight="1" x14ac:dyDescent="0.2">
      <c r="A681" s="380"/>
      <c r="B681" s="383"/>
      <c r="C681" s="99" t="s">
        <v>516</v>
      </c>
      <c r="D681" s="254">
        <v>0</v>
      </c>
      <c r="E681" s="254">
        <f t="shared" si="329"/>
        <v>0</v>
      </c>
      <c r="F681" s="254">
        <v>0</v>
      </c>
      <c r="G681" s="254">
        <f t="shared" si="329"/>
        <v>0</v>
      </c>
      <c r="H681" s="7" t="s">
        <v>80</v>
      </c>
    </row>
    <row r="682" spans="1:8" ht="20.100000000000001" customHeight="1" x14ac:dyDescent="0.2">
      <c r="A682" s="379" t="s">
        <v>182</v>
      </c>
      <c r="B682" s="381" t="s">
        <v>888</v>
      </c>
      <c r="C682" s="137" t="s">
        <v>512</v>
      </c>
      <c r="D682" s="254">
        <f>SUM(D683:D686)</f>
        <v>10349</v>
      </c>
      <c r="E682" s="254">
        <f t="shared" ref="E682:G682" si="330">SUM(E683:E686)</f>
        <v>100</v>
      </c>
      <c r="F682" s="254">
        <f t="shared" si="330"/>
        <v>6638.85</v>
      </c>
      <c r="G682" s="254">
        <f t="shared" si="330"/>
        <v>100</v>
      </c>
      <c r="H682" s="7">
        <f t="shared" ref="H682:H715" si="331">F682/D682*100-100</f>
        <v>-35.85032370277321</v>
      </c>
    </row>
    <row r="683" spans="1:8" ht="39.75" customHeight="1" x14ac:dyDescent="0.2">
      <c r="A683" s="379"/>
      <c r="B683" s="382"/>
      <c r="C683" s="99" t="s">
        <v>513</v>
      </c>
      <c r="D683" s="254">
        <v>0</v>
      </c>
      <c r="E683" s="254">
        <f>D683/D$682*100</f>
        <v>0</v>
      </c>
      <c r="F683" s="254">
        <v>0</v>
      </c>
      <c r="G683" s="254">
        <f>F683/F$682*100</f>
        <v>0</v>
      </c>
      <c r="H683" s="7" t="s">
        <v>80</v>
      </c>
    </row>
    <row r="684" spans="1:8" ht="20.100000000000001" customHeight="1" x14ac:dyDescent="0.2">
      <c r="A684" s="379"/>
      <c r="B684" s="382"/>
      <c r="C684" s="99" t="s">
        <v>514</v>
      </c>
      <c r="D684" s="254">
        <v>0</v>
      </c>
      <c r="E684" s="254">
        <f t="shared" ref="E684:G686" si="332">D684/D$682*100</f>
        <v>0</v>
      </c>
      <c r="F684" s="254">
        <v>0</v>
      </c>
      <c r="G684" s="254">
        <f t="shared" si="332"/>
        <v>0</v>
      </c>
      <c r="H684" s="7" t="s">
        <v>80</v>
      </c>
    </row>
    <row r="685" spans="1:8" ht="20.100000000000001" customHeight="1" x14ac:dyDescent="0.2">
      <c r="A685" s="379"/>
      <c r="B685" s="382"/>
      <c r="C685" s="99" t="s">
        <v>515</v>
      </c>
      <c r="D685" s="254">
        <v>10349</v>
      </c>
      <c r="E685" s="254">
        <f t="shared" si="332"/>
        <v>100</v>
      </c>
      <c r="F685" s="254">
        <v>6638.85</v>
      </c>
      <c r="G685" s="254">
        <f t="shared" si="332"/>
        <v>100</v>
      </c>
      <c r="H685" s="7">
        <f t="shared" si="331"/>
        <v>-35.85032370277321</v>
      </c>
    </row>
    <row r="686" spans="1:8" ht="20.100000000000001" customHeight="1" x14ac:dyDescent="0.2">
      <c r="A686" s="380"/>
      <c r="B686" s="383"/>
      <c r="C686" s="99" t="s">
        <v>516</v>
      </c>
      <c r="D686" s="254">
        <v>0</v>
      </c>
      <c r="E686" s="254">
        <f t="shared" si="332"/>
        <v>0</v>
      </c>
      <c r="F686" s="254">
        <v>0</v>
      </c>
      <c r="G686" s="254">
        <f t="shared" si="332"/>
        <v>0</v>
      </c>
      <c r="H686" s="7" t="s">
        <v>80</v>
      </c>
    </row>
    <row r="687" spans="1:8" ht="20.100000000000001" customHeight="1" x14ac:dyDescent="0.2">
      <c r="A687" s="379" t="s">
        <v>184</v>
      </c>
      <c r="B687" s="381" t="s">
        <v>925</v>
      </c>
      <c r="C687" s="137" t="s">
        <v>512</v>
      </c>
      <c r="D687" s="254">
        <f>SUM(D688:D691)</f>
        <v>5435</v>
      </c>
      <c r="E687" s="254">
        <f t="shared" ref="E687:G687" si="333">SUM(E688:E691)</f>
        <v>100</v>
      </c>
      <c r="F687" s="254">
        <f t="shared" si="333"/>
        <v>3454.72</v>
      </c>
      <c r="G687" s="254">
        <f t="shared" si="333"/>
        <v>100</v>
      </c>
      <c r="H687" s="7">
        <f t="shared" si="331"/>
        <v>-36.435694572217116</v>
      </c>
    </row>
    <row r="688" spans="1:8" ht="39.75" customHeight="1" x14ac:dyDescent="0.2">
      <c r="A688" s="379"/>
      <c r="B688" s="382"/>
      <c r="C688" s="99" t="s">
        <v>513</v>
      </c>
      <c r="D688" s="254">
        <v>0</v>
      </c>
      <c r="E688" s="254">
        <f>D688/D$687*100</f>
        <v>0</v>
      </c>
      <c r="F688" s="254">
        <v>0</v>
      </c>
      <c r="G688" s="254">
        <f>F688/F$687*100</f>
        <v>0</v>
      </c>
      <c r="H688" s="7" t="s">
        <v>80</v>
      </c>
    </row>
    <row r="689" spans="1:8" ht="20.100000000000001" customHeight="1" x14ac:dyDescent="0.2">
      <c r="A689" s="379"/>
      <c r="B689" s="382"/>
      <c r="C689" s="99" t="s">
        <v>514</v>
      </c>
      <c r="D689" s="254">
        <v>0</v>
      </c>
      <c r="E689" s="254">
        <f t="shared" ref="E689:G691" si="334">D689/D$687*100</f>
        <v>0</v>
      </c>
      <c r="F689" s="254">
        <v>0</v>
      </c>
      <c r="G689" s="254">
        <f t="shared" si="334"/>
        <v>0</v>
      </c>
      <c r="H689" s="7" t="s">
        <v>80</v>
      </c>
    </row>
    <row r="690" spans="1:8" ht="20.100000000000001" customHeight="1" x14ac:dyDescent="0.2">
      <c r="A690" s="379"/>
      <c r="B690" s="382"/>
      <c r="C690" s="99" t="s">
        <v>515</v>
      </c>
      <c r="D690" s="254">
        <v>5435</v>
      </c>
      <c r="E690" s="254">
        <f t="shared" si="334"/>
        <v>100</v>
      </c>
      <c r="F690" s="254">
        <v>3454.72</v>
      </c>
      <c r="G690" s="254">
        <f t="shared" si="334"/>
        <v>100</v>
      </c>
      <c r="H690" s="7">
        <f t="shared" si="331"/>
        <v>-36.435694572217116</v>
      </c>
    </row>
    <row r="691" spans="1:8" ht="20.100000000000001" customHeight="1" x14ac:dyDescent="0.2">
      <c r="A691" s="380"/>
      <c r="B691" s="383"/>
      <c r="C691" s="99" t="s">
        <v>516</v>
      </c>
      <c r="D691" s="254">
        <v>0</v>
      </c>
      <c r="E691" s="254">
        <f t="shared" si="334"/>
        <v>0</v>
      </c>
      <c r="F691" s="254">
        <v>0</v>
      </c>
      <c r="G691" s="254">
        <f t="shared" si="334"/>
        <v>0</v>
      </c>
      <c r="H691" s="7" t="s">
        <v>80</v>
      </c>
    </row>
    <row r="692" spans="1:8" ht="20.100000000000001" customHeight="1" x14ac:dyDescent="0.2">
      <c r="A692" s="379" t="s">
        <v>186</v>
      </c>
      <c r="B692" s="381" t="s">
        <v>545</v>
      </c>
      <c r="C692" s="137" t="s">
        <v>512</v>
      </c>
      <c r="D692" s="254">
        <f>SUM(D693:D696)</f>
        <v>10583</v>
      </c>
      <c r="E692" s="254">
        <f t="shared" ref="E692:G692" si="335">SUM(E693:E696)</f>
        <v>100</v>
      </c>
      <c r="F692" s="254">
        <f t="shared" si="335"/>
        <v>6164.21</v>
      </c>
      <c r="G692" s="254">
        <f t="shared" si="335"/>
        <v>100</v>
      </c>
      <c r="H692" s="7">
        <f t="shared" si="331"/>
        <v>-41.753661532646703</v>
      </c>
    </row>
    <row r="693" spans="1:8" ht="35.25" customHeight="1" x14ac:dyDescent="0.2">
      <c r="A693" s="379"/>
      <c r="B693" s="382"/>
      <c r="C693" s="99" t="s">
        <v>513</v>
      </c>
      <c r="D693" s="254">
        <v>0</v>
      </c>
      <c r="E693" s="254">
        <f>D693/D$692*100</f>
        <v>0</v>
      </c>
      <c r="F693" s="254">
        <v>0</v>
      </c>
      <c r="G693" s="254">
        <f>F693/F$692*100</f>
        <v>0</v>
      </c>
      <c r="H693" s="7" t="s">
        <v>80</v>
      </c>
    </row>
    <row r="694" spans="1:8" ht="20.100000000000001" customHeight="1" x14ac:dyDescent="0.2">
      <c r="A694" s="379"/>
      <c r="B694" s="382"/>
      <c r="C694" s="99" t="s">
        <v>514</v>
      </c>
      <c r="D694" s="254">
        <v>0</v>
      </c>
      <c r="E694" s="254">
        <f t="shared" ref="E694:G696" si="336">D694/D$692*100</f>
        <v>0</v>
      </c>
      <c r="F694" s="254">
        <v>0</v>
      </c>
      <c r="G694" s="254">
        <f t="shared" si="336"/>
        <v>0</v>
      </c>
      <c r="H694" s="7" t="s">
        <v>80</v>
      </c>
    </row>
    <row r="695" spans="1:8" ht="20.100000000000001" customHeight="1" x14ac:dyDescent="0.2">
      <c r="A695" s="379"/>
      <c r="B695" s="382"/>
      <c r="C695" s="99" t="s">
        <v>515</v>
      </c>
      <c r="D695" s="254">
        <v>10583</v>
      </c>
      <c r="E695" s="254">
        <f t="shared" si="336"/>
        <v>100</v>
      </c>
      <c r="F695" s="254">
        <v>6164.21</v>
      </c>
      <c r="G695" s="254">
        <f t="shared" si="336"/>
        <v>100</v>
      </c>
      <c r="H695" s="7">
        <f t="shared" si="331"/>
        <v>-41.753661532646703</v>
      </c>
    </row>
    <row r="696" spans="1:8" ht="20.100000000000001" customHeight="1" x14ac:dyDescent="0.2">
      <c r="A696" s="380"/>
      <c r="B696" s="383"/>
      <c r="C696" s="99" t="s">
        <v>516</v>
      </c>
      <c r="D696" s="254">
        <v>0</v>
      </c>
      <c r="E696" s="254">
        <f t="shared" si="336"/>
        <v>0</v>
      </c>
      <c r="F696" s="254">
        <v>0</v>
      </c>
      <c r="G696" s="254">
        <f t="shared" si="336"/>
        <v>0</v>
      </c>
      <c r="H696" s="7" t="s">
        <v>80</v>
      </c>
    </row>
    <row r="697" spans="1:8" ht="21.75" customHeight="1" x14ac:dyDescent="0.2">
      <c r="A697" s="379" t="s">
        <v>188</v>
      </c>
      <c r="B697" s="381" t="s">
        <v>998</v>
      </c>
      <c r="C697" s="137" t="s">
        <v>512</v>
      </c>
      <c r="D697" s="254">
        <f>SUM(D698:D701)</f>
        <v>35</v>
      </c>
      <c r="E697" s="254">
        <f t="shared" ref="E697:G697" si="337">SUM(E698:E701)</f>
        <v>100</v>
      </c>
      <c r="F697" s="254">
        <f t="shared" si="337"/>
        <v>18.829999999999998</v>
      </c>
      <c r="G697" s="254">
        <f t="shared" si="337"/>
        <v>100</v>
      </c>
      <c r="H697" s="7">
        <f t="shared" si="331"/>
        <v>-46.20000000000001</v>
      </c>
    </row>
    <row r="698" spans="1:8" ht="37.5" customHeight="1" x14ac:dyDescent="0.2">
      <c r="A698" s="379"/>
      <c r="B698" s="382"/>
      <c r="C698" s="99" t="s">
        <v>513</v>
      </c>
      <c r="D698" s="254">
        <v>0</v>
      </c>
      <c r="E698" s="254">
        <f>D698/D$697*100</f>
        <v>0</v>
      </c>
      <c r="F698" s="254">
        <v>0</v>
      </c>
      <c r="G698" s="254">
        <f>F698/F$697*100</f>
        <v>0</v>
      </c>
      <c r="H698" s="7" t="s">
        <v>80</v>
      </c>
    </row>
    <row r="699" spans="1:8" ht="20.100000000000001" customHeight="1" x14ac:dyDescent="0.2">
      <c r="A699" s="379"/>
      <c r="B699" s="382"/>
      <c r="C699" s="99" t="s">
        <v>514</v>
      </c>
      <c r="D699" s="254">
        <v>35</v>
      </c>
      <c r="E699" s="254">
        <f t="shared" ref="E699:G701" si="338">D699/D$697*100</f>
        <v>100</v>
      </c>
      <c r="F699" s="254">
        <v>18.829999999999998</v>
      </c>
      <c r="G699" s="254">
        <f t="shared" si="338"/>
        <v>100</v>
      </c>
      <c r="H699" s="7">
        <f t="shared" si="331"/>
        <v>-46.20000000000001</v>
      </c>
    </row>
    <row r="700" spans="1:8" ht="21" customHeight="1" x14ac:dyDescent="0.2">
      <c r="A700" s="379"/>
      <c r="B700" s="382"/>
      <c r="C700" s="99" t="s">
        <v>515</v>
      </c>
      <c r="D700" s="254">
        <v>0</v>
      </c>
      <c r="E700" s="254">
        <f t="shared" si="338"/>
        <v>0</v>
      </c>
      <c r="F700" s="254">
        <v>0</v>
      </c>
      <c r="G700" s="254">
        <f t="shared" si="338"/>
        <v>0</v>
      </c>
      <c r="H700" s="7" t="s">
        <v>80</v>
      </c>
    </row>
    <row r="701" spans="1:8" ht="29.25" customHeight="1" x14ac:dyDescent="0.2">
      <c r="A701" s="380"/>
      <c r="B701" s="383"/>
      <c r="C701" s="99" t="s">
        <v>516</v>
      </c>
      <c r="D701" s="254">
        <v>0</v>
      </c>
      <c r="E701" s="254">
        <f t="shared" si="338"/>
        <v>0</v>
      </c>
      <c r="F701" s="254">
        <v>0</v>
      </c>
      <c r="G701" s="254">
        <f t="shared" si="338"/>
        <v>0</v>
      </c>
      <c r="H701" s="7" t="s">
        <v>80</v>
      </c>
    </row>
    <row r="702" spans="1:8" ht="20.100000000000001" customHeight="1" x14ac:dyDescent="0.2">
      <c r="A702" s="323" t="s">
        <v>190</v>
      </c>
      <c r="B702" s="385" t="s">
        <v>1120</v>
      </c>
      <c r="C702" s="137" t="s">
        <v>512</v>
      </c>
      <c r="D702" s="254">
        <f>SUM(D703:D706)</f>
        <v>24416</v>
      </c>
      <c r="E702" s="254">
        <f t="shared" ref="E702:G702" si="339">SUM(E703:E706)</f>
        <v>100</v>
      </c>
      <c r="F702" s="254">
        <f t="shared" si="339"/>
        <v>24177.63</v>
      </c>
      <c r="G702" s="254">
        <f t="shared" si="339"/>
        <v>100</v>
      </c>
      <c r="H702" s="7">
        <f t="shared" si="331"/>
        <v>-0.97628604193971569</v>
      </c>
    </row>
    <row r="703" spans="1:8" ht="34.5" customHeight="1" x14ac:dyDescent="0.2">
      <c r="A703" s="324"/>
      <c r="B703" s="386"/>
      <c r="C703" s="99" t="s">
        <v>513</v>
      </c>
      <c r="D703" s="254">
        <v>0</v>
      </c>
      <c r="E703" s="254">
        <f>D703/D$702*100</f>
        <v>0</v>
      </c>
      <c r="F703" s="254">
        <v>0</v>
      </c>
      <c r="G703" s="254">
        <f>F703/F$702*100</f>
        <v>0</v>
      </c>
      <c r="H703" s="7" t="s">
        <v>80</v>
      </c>
    </row>
    <row r="704" spans="1:8" ht="20.100000000000001" customHeight="1" x14ac:dyDescent="0.2">
      <c r="A704" s="324"/>
      <c r="B704" s="386"/>
      <c r="C704" s="99" t="s">
        <v>514</v>
      </c>
      <c r="D704" s="254">
        <v>24416</v>
      </c>
      <c r="E704" s="254">
        <f t="shared" ref="E704:G706" si="340">D704/D$702*100</f>
        <v>100</v>
      </c>
      <c r="F704" s="254">
        <v>24177.63</v>
      </c>
      <c r="G704" s="254">
        <f t="shared" si="340"/>
        <v>100</v>
      </c>
      <c r="H704" s="7">
        <f t="shared" si="331"/>
        <v>-0.97628604193971569</v>
      </c>
    </row>
    <row r="705" spans="1:8" ht="20.100000000000001" customHeight="1" x14ac:dyDescent="0.2">
      <c r="A705" s="324"/>
      <c r="B705" s="386"/>
      <c r="C705" s="99" t="s">
        <v>515</v>
      </c>
      <c r="D705" s="254">
        <v>0</v>
      </c>
      <c r="E705" s="254">
        <f t="shared" si="340"/>
        <v>0</v>
      </c>
      <c r="F705" s="254">
        <v>0</v>
      </c>
      <c r="G705" s="254">
        <f t="shared" si="340"/>
        <v>0</v>
      </c>
      <c r="H705" s="7" t="s">
        <v>80</v>
      </c>
    </row>
    <row r="706" spans="1:8" ht="20.100000000000001" customHeight="1" x14ac:dyDescent="0.2">
      <c r="A706" s="325"/>
      <c r="B706" s="387"/>
      <c r="C706" s="99" t="s">
        <v>516</v>
      </c>
      <c r="D706" s="254">
        <v>0</v>
      </c>
      <c r="E706" s="254">
        <f t="shared" si="340"/>
        <v>0</v>
      </c>
      <c r="F706" s="254">
        <v>0</v>
      </c>
      <c r="G706" s="254">
        <f t="shared" si="340"/>
        <v>0</v>
      </c>
      <c r="H706" s="7" t="s">
        <v>80</v>
      </c>
    </row>
    <row r="707" spans="1:8" ht="20.100000000000001" customHeight="1" x14ac:dyDescent="0.2">
      <c r="A707" s="379" t="s">
        <v>192</v>
      </c>
      <c r="B707" s="381" t="s">
        <v>890</v>
      </c>
      <c r="C707" s="137" t="s">
        <v>512</v>
      </c>
      <c r="D707" s="254">
        <f>SUM(D708:D711)</f>
        <v>62897</v>
      </c>
      <c r="E707" s="254">
        <f t="shared" ref="E707:G707" si="341">SUM(E708:E711)</f>
        <v>100</v>
      </c>
      <c r="F707" s="254">
        <f t="shared" si="341"/>
        <v>23861.8</v>
      </c>
      <c r="G707" s="254">
        <f t="shared" si="341"/>
        <v>100</v>
      </c>
      <c r="H707" s="7">
        <f t="shared" si="331"/>
        <v>-62.062101531074617</v>
      </c>
    </row>
    <row r="708" spans="1:8" ht="33" customHeight="1" x14ac:dyDescent="0.2">
      <c r="A708" s="379"/>
      <c r="B708" s="382"/>
      <c r="C708" s="99" t="s">
        <v>513</v>
      </c>
      <c r="D708" s="254">
        <v>0</v>
      </c>
      <c r="E708" s="254">
        <f>D708/D$707*100</f>
        <v>0</v>
      </c>
      <c r="F708" s="254">
        <v>0</v>
      </c>
      <c r="G708" s="254">
        <f>F708/F$707*100</f>
        <v>0</v>
      </c>
      <c r="H708" s="7" t="s">
        <v>80</v>
      </c>
    </row>
    <row r="709" spans="1:8" ht="20.100000000000001" customHeight="1" x14ac:dyDescent="0.2">
      <c r="A709" s="379"/>
      <c r="B709" s="382"/>
      <c r="C709" s="99" t="s">
        <v>514</v>
      </c>
      <c r="D709" s="254">
        <v>0</v>
      </c>
      <c r="E709" s="254">
        <f t="shared" ref="E709:G711" si="342">D709/D$707*100</f>
        <v>0</v>
      </c>
      <c r="F709" s="254">
        <v>0</v>
      </c>
      <c r="G709" s="254">
        <f t="shared" si="342"/>
        <v>0</v>
      </c>
      <c r="H709" s="7" t="s">
        <v>80</v>
      </c>
    </row>
    <row r="710" spans="1:8" ht="20.100000000000001" customHeight="1" x14ac:dyDescent="0.2">
      <c r="A710" s="379"/>
      <c r="B710" s="382"/>
      <c r="C710" s="99" t="s">
        <v>515</v>
      </c>
      <c r="D710" s="254">
        <v>62897</v>
      </c>
      <c r="E710" s="254">
        <f t="shared" si="342"/>
        <v>100</v>
      </c>
      <c r="F710" s="254">
        <v>23861.8</v>
      </c>
      <c r="G710" s="254">
        <f t="shared" si="342"/>
        <v>100</v>
      </c>
      <c r="H710" s="7">
        <f t="shared" si="331"/>
        <v>-62.062101531074617</v>
      </c>
    </row>
    <row r="711" spans="1:8" ht="20.100000000000001" customHeight="1" x14ac:dyDescent="0.2">
      <c r="A711" s="380"/>
      <c r="B711" s="383"/>
      <c r="C711" s="99" t="s">
        <v>516</v>
      </c>
      <c r="D711" s="254">
        <v>0</v>
      </c>
      <c r="E711" s="254">
        <f t="shared" si="342"/>
        <v>0</v>
      </c>
      <c r="F711" s="254">
        <v>0</v>
      </c>
      <c r="G711" s="254">
        <f t="shared" si="342"/>
        <v>0</v>
      </c>
      <c r="H711" s="7" t="s">
        <v>80</v>
      </c>
    </row>
    <row r="712" spans="1:8" ht="20.100000000000001" customHeight="1" x14ac:dyDescent="0.2">
      <c r="A712" s="379" t="s">
        <v>193</v>
      </c>
      <c r="B712" s="381" t="s">
        <v>924</v>
      </c>
      <c r="C712" s="137" t="s">
        <v>512</v>
      </c>
      <c r="D712" s="254">
        <f>SUM(D713:D716)</f>
        <v>110</v>
      </c>
      <c r="E712" s="254">
        <f t="shared" ref="E712:G712" si="343">SUM(E713:E716)</f>
        <v>100</v>
      </c>
      <c r="F712" s="254">
        <f t="shared" si="343"/>
        <v>23.8</v>
      </c>
      <c r="G712" s="254">
        <f t="shared" si="343"/>
        <v>100</v>
      </c>
      <c r="H712" s="7">
        <f t="shared" si="331"/>
        <v>-78.36363636363636</v>
      </c>
    </row>
    <row r="713" spans="1:8" ht="30" customHeight="1" x14ac:dyDescent="0.2">
      <c r="A713" s="379"/>
      <c r="B713" s="382"/>
      <c r="C713" s="99" t="s">
        <v>513</v>
      </c>
      <c r="D713" s="254">
        <v>0</v>
      </c>
      <c r="E713" s="254">
        <f>D713/D$712*100</f>
        <v>0</v>
      </c>
      <c r="F713" s="254">
        <v>0</v>
      </c>
      <c r="G713" s="254">
        <f>F713/F$712*100</f>
        <v>0</v>
      </c>
      <c r="H713" s="7" t="s">
        <v>80</v>
      </c>
    </row>
    <row r="714" spans="1:8" ht="20.100000000000001" customHeight="1" x14ac:dyDescent="0.2">
      <c r="A714" s="379"/>
      <c r="B714" s="382"/>
      <c r="C714" s="99" t="s">
        <v>514</v>
      </c>
      <c r="D714" s="254">
        <v>0</v>
      </c>
      <c r="E714" s="254">
        <f t="shared" ref="E714:G716" si="344">D714/D$712*100</f>
        <v>0</v>
      </c>
      <c r="F714" s="254">
        <v>0</v>
      </c>
      <c r="G714" s="254">
        <f t="shared" si="344"/>
        <v>0</v>
      </c>
      <c r="H714" s="7" t="s">
        <v>80</v>
      </c>
    </row>
    <row r="715" spans="1:8" ht="20.100000000000001" customHeight="1" x14ac:dyDescent="0.2">
      <c r="A715" s="379"/>
      <c r="B715" s="382"/>
      <c r="C715" s="99" t="s">
        <v>515</v>
      </c>
      <c r="D715" s="254">
        <v>110</v>
      </c>
      <c r="E715" s="254">
        <f t="shared" si="344"/>
        <v>100</v>
      </c>
      <c r="F715" s="254">
        <v>23.8</v>
      </c>
      <c r="G715" s="254">
        <f t="shared" si="344"/>
        <v>100</v>
      </c>
      <c r="H715" s="7">
        <f t="shared" si="331"/>
        <v>-78.36363636363636</v>
      </c>
    </row>
    <row r="716" spans="1:8" ht="20.100000000000001" customHeight="1" x14ac:dyDescent="0.2">
      <c r="A716" s="380"/>
      <c r="B716" s="383"/>
      <c r="C716" s="99" t="s">
        <v>516</v>
      </c>
      <c r="D716" s="254">
        <v>0</v>
      </c>
      <c r="E716" s="254">
        <f t="shared" si="344"/>
        <v>0</v>
      </c>
      <c r="F716" s="254">
        <v>0</v>
      </c>
      <c r="G716" s="254">
        <f t="shared" si="344"/>
        <v>0</v>
      </c>
      <c r="H716" s="7" t="s">
        <v>80</v>
      </c>
    </row>
    <row r="717" spans="1:8" ht="20.100000000000001" customHeight="1" x14ac:dyDescent="0.2">
      <c r="A717" s="379" t="s">
        <v>194</v>
      </c>
      <c r="B717" s="381" t="s">
        <v>547</v>
      </c>
      <c r="C717" s="137" t="s">
        <v>512</v>
      </c>
      <c r="D717" s="254">
        <f>SUM(D718:D721)</f>
        <v>664</v>
      </c>
      <c r="E717" s="254">
        <f t="shared" ref="E717:G717" si="345">SUM(E718:E721)</f>
        <v>100</v>
      </c>
      <c r="F717" s="254">
        <f t="shared" si="345"/>
        <v>263.79000000000002</v>
      </c>
      <c r="G717" s="254">
        <f t="shared" si="345"/>
        <v>100</v>
      </c>
      <c r="H717" s="7">
        <f t="shared" ref="H717:H780" si="346">F717/D717*100-100</f>
        <v>-60.272590361445779</v>
      </c>
    </row>
    <row r="718" spans="1:8" ht="31.5" customHeight="1" x14ac:dyDescent="0.2">
      <c r="A718" s="379"/>
      <c r="B718" s="382"/>
      <c r="C718" s="99" t="s">
        <v>513</v>
      </c>
      <c r="D718" s="254">
        <v>0</v>
      </c>
      <c r="E718" s="254">
        <f>D718/D$717*100</f>
        <v>0</v>
      </c>
      <c r="F718" s="254">
        <v>0</v>
      </c>
      <c r="G718" s="254">
        <f>F718/F$717*100</f>
        <v>0</v>
      </c>
      <c r="H718" s="7" t="s">
        <v>80</v>
      </c>
    </row>
    <row r="719" spans="1:8" ht="20.100000000000001" customHeight="1" x14ac:dyDescent="0.2">
      <c r="A719" s="379"/>
      <c r="B719" s="382"/>
      <c r="C719" s="99" t="s">
        <v>514</v>
      </c>
      <c r="D719" s="254">
        <v>0</v>
      </c>
      <c r="E719" s="254">
        <f t="shared" ref="E719:G721" si="347">D719/D$717*100</f>
        <v>0</v>
      </c>
      <c r="F719" s="254">
        <v>0</v>
      </c>
      <c r="G719" s="254">
        <f t="shared" si="347"/>
        <v>0</v>
      </c>
      <c r="H719" s="7" t="s">
        <v>80</v>
      </c>
    </row>
    <row r="720" spans="1:8" ht="20.100000000000001" customHeight="1" x14ac:dyDescent="0.2">
      <c r="A720" s="379"/>
      <c r="B720" s="382"/>
      <c r="C720" s="99" t="s">
        <v>515</v>
      </c>
      <c r="D720" s="254">
        <v>664</v>
      </c>
      <c r="E720" s="254">
        <f t="shared" si="347"/>
        <v>100</v>
      </c>
      <c r="F720" s="254">
        <v>263.79000000000002</v>
      </c>
      <c r="G720" s="254">
        <f t="shared" si="347"/>
        <v>100</v>
      </c>
      <c r="H720" s="7">
        <f t="shared" si="346"/>
        <v>-60.272590361445779</v>
      </c>
    </row>
    <row r="721" spans="1:8" ht="20.100000000000001" customHeight="1" x14ac:dyDescent="0.2">
      <c r="A721" s="380"/>
      <c r="B721" s="383"/>
      <c r="C721" s="99" t="s">
        <v>516</v>
      </c>
      <c r="D721" s="254">
        <v>0</v>
      </c>
      <c r="E721" s="254">
        <f t="shared" si="347"/>
        <v>0</v>
      </c>
      <c r="F721" s="254">
        <v>0</v>
      </c>
      <c r="G721" s="254">
        <f t="shared" si="347"/>
        <v>0</v>
      </c>
      <c r="H721" s="7" t="s">
        <v>80</v>
      </c>
    </row>
    <row r="722" spans="1:8" ht="20.100000000000001" customHeight="1" x14ac:dyDescent="0.2">
      <c r="A722" s="379" t="s">
        <v>196</v>
      </c>
      <c r="B722" s="381" t="s">
        <v>548</v>
      </c>
      <c r="C722" s="137" t="s">
        <v>512</v>
      </c>
      <c r="D722" s="254">
        <f>SUM(D723:D726)</f>
        <v>21</v>
      </c>
      <c r="E722" s="254">
        <f t="shared" ref="E722:G722" si="348">SUM(E723:E726)</f>
        <v>100</v>
      </c>
      <c r="F722" s="254">
        <f t="shared" si="348"/>
        <v>4.43</v>
      </c>
      <c r="G722" s="254">
        <f t="shared" si="348"/>
        <v>100</v>
      </c>
      <c r="H722" s="7">
        <f t="shared" si="346"/>
        <v>-78.904761904761898</v>
      </c>
    </row>
    <row r="723" spans="1:8" ht="30.75" customHeight="1" x14ac:dyDescent="0.2">
      <c r="A723" s="379"/>
      <c r="B723" s="382"/>
      <c r="C723" s="99" t="s">
        <v>513</v>
      </c>
      <c r="D723" s="254">
        <v>0</v>
      </c>
      <c r="E723" s="254">
        <f>D723/D$722*100</f>
        <v>0</v>
      </c>
      <c r="F723" s="254">
        <v>0</v>
      </c>
      <c r="G723" s="254">
        <f>F723/F$722*100</f>
        <v>0</v>
      </c>
      <c r="H723" s="7" t="s">
        <v>80</v>
      </c>
    </row>
    <row r="724" spans="1:8" ht="20.100000000000001" customHeight="1" x14ac:dyDescent="0.2">
      <c r="A724" s="379"/>
      <c r="B724" s="382"/>
      <c r="C724" s="99" t="s">
        <v>514</v>
      </c>
      <c r="D724" s="254">
        <v>0</v>
      </c>
      <c r="E724" s="254">
        <f t="shared" ref="E724:G726" si="349">D724/D$722*100</f>
        <v>0</v>
      </c>
      <c r="F724" s="254">
        <v>0</v>
      </c>
      <c r="G724" s="254">
        <f t="shared" si="349"/>
        <v>0</v>
      </c>
      <c r="H724" s="7" t="s">
        <v>80</v>
      </c>
    </row>
    <row r="725" spans="1:8" ht="20.100000000000001" customHeight="1" x14ac:dyDescent="0.2">
      <c r="A725" s="379"/>
      <c r="B725" s="382"/>
      <c r="C725" s="99" t="s">
        <v>515</v>
      </c>
      <c r="D725" s="254">
        <v>21</v>
      </c>
      <c r="E725" s="254">
        <f t="shared" si="349"/>
        <v>100</v>
      </c>
      <c r="F725" s="254">
        <v>4.43</v>
      </c>
      <c r="G725" s="254">
        <f t="shared" si="349"/>
        <v>100</v>
      </c>
      <c r="H725" s="7">
        <f t="shared" si="346"/>
        <v>-78.904761904761898</v>
      </c>
    </row>
    <row r="726" spans="1:8" ht="20.100000000000001" customHeight="1" x14ac:dyDescent="0.2">
      <c r="A726" s="380"/>
      <c r="B726" s="383"/>
      <c r="C726" s="99" t="s">
        <v>516</v>
      </c>
      <c r="D726" s="254">
        <v>0</v>
      </c>
      <c r="E726" s="254">
        <f t="shared" si="349"/>
        <v>0</v>
      </c>
      <c r="F726" s="254">
        <v>0</v>
      </c>
      <c r="G726" s="254">
        <f t="shared" si="349"/>
        <v>0</v>
      </c>
      <c r="H726" s="7" t="s">
        <v>80</v>
      </c>
    </row>
    <row r="727" spans="1:8" ht="20.100000000000001" customHeight="1" x14ac:dyDescent="0.2">
      <c r="A727" s="379" t="s">
        <v>198</v>
      </c>
      <c r="B727" s="381" t="s">
        <v>923</v>
      </c>
      <c r="C727" s="137" t="s">
        <v>512</v>
      </c>
      <c r="D727" s="254">
        <f>SUM(D728:D731)</f>
        <v>15948</v>
      </c>
      <c r="E727" s="254">
        <f t="shared" ref="E727:G727" si="350">SUM(E728:E731)</f>
        <v>100</v>
      </c>
      <c r="F727" s="254">
        <f t="shared" si="350"/>
        <v>6214.54</v>
      </c>
      <c r="G727" s="254">
        <f t="shared" si="350"/>
        <v>100</v>
      </c>
      <c r="H727" s="7">
        <f t="shared" si="346"/>
        <v>-61.032480561825935</v>
      </c>
    </row>
    <row r="728" spans="1:8" ht="33" customHeight="1" x14ac:dyDescent="0.2">
      <c r="A728" s="379"/>
      <c r="B728" s="382"/>
      <c r="C728" s="99" t="s">
        <v>513</v>
      </c>
      <c r="D728" s="254">
        <v>0</v>
      </c>
      <c r="E728" s="254">
        <f>D728/D$727*100</f>
        <v>0</v>
      </c>
      <c r="F728" s="254">
        <v>0</v>
      </c>
      <c r="G728" s="254">
        <f>F728/F$727*100</f>
        <v>0</v>
      </c>
      <c r="H728" s="7" t="s">
        <v>80</v>
      </c>
    </row>
    <row r="729" spans="1:8" ht="19.5" customHeight="1" x14ac:dyDescent="0.2">
      <c r="A729" s="379"/>
      <c r="B729" s="382"/>
      <c r="C729" s="99" t="s">
        <v>514</v>
      </c>
      <c r="D729" s="254">
        <v>0</v>
      </c>
      <c r="E729" s="254">
        <f t="shared" ref="E729:G731" si="351">D729/D$727*100</f>
        <v>0</v>
      </c>
      <c r="F729" s="254">
        <v>0</v>
      </c>
      <c r="G729" s="254">
        <f t="shared" si="351"/>
        <v>0</v>
      </c>
      <c r="H729" s="7" t="s">
        <v>80</v>
      </c>
    </row>
    <row r="730" spans="1:8" ht="20.100000000000001" customHeight="1" x14ac:dyDescent="0.2">
      <c r="A730" s="379"/>
      <c r="B730" s="382"/>
      <c r="C730" s="99" t="s">
        <v>515</v>
      </c>
      <c r="D730" s="254">
        <v>15948</v>
      </c>
      <c r="E730" s="254">
        <f t="shared" si="351"/>
        <v>100</v>
      </c>
      <c r="F730" s="254">
        <v>6214.54</v>
      </c>
      <c r="G730" s="254">
        <f t="shared" si="351"/>
        <v>100</v>
      </c>
      <c r="H730" s="7">
        <f t="shared" si="346"/>
        <v>-61.032480561825935</v>
      </c>
    </row>
    <row r="731" spans="1:8" ht="20.100000000000001" customHeight="1" x14ac:dyDescent="0.2">
      <c r="A731" s="380"/>
      <c r="B731" s="383"/>
      <c r="C731" s="99" t="s">
        <v>516</v>
      </c>
      <c r="D731" s="254">
        <v>0</v>
      </c>
      <c r="E731" s="254">
        <f t="shared" si="351"/>
        <v>0</v>
      </c>
      <c r="F731" s="254">
        <v>0</v>
      </c>
      <c r="G731" s="254">
        <f t="shared" si="351"/>
        <v>0</v>
      </c>
      <c r="H731" s="7" t="s">
        <v>80</v>
      </c>
    </row>
    <row r="732" spans="1:8" ht="20.100000000000001" customHeight="1" x14ac:dyDescent="0.2">
      <c r="A732" s="379" t="s">
        <v>200</v>
      </c>
      <c r="B732" s="381" t="s">
        <v>549</v>
      </c>
      <c r="C732" s="137" t="s">
        <v>512</v>
      </c>
      <c r="D732" s="254">
        <f>SUM(D733:D736)</f>
        <v>433</v>
      </c>
      <c r="E732" s="254">
        <f t="shared" ref="E732:G732" si="352">SUM(E733:E736)</f>
        <v>100</v>
      </c>
      <c r="F732" s="254">
        <f t="shared" si="352"/>
        <v>85.94</v>
      </c>
      <c r="G732" s="254">
        <f t="shared" si="352"/>
        <v>100</v>
      </c>
      <c r="H732" s="7">
        <f t="shared" si="346"/>
        <v>-80.152424942263281</v>
      </c>
    </row>
    <row r="733" spans="1:8" ht="30" customHeight="1" x14ac:dyDescent="0.2">
      <c r="A733" s="379"/>
      <c r="B733" s="382"/>
      <c r="C733" s="99" t="s">
        <v>513</v>
      </c>
      <c r="D733" s="254">
        <v>0</v>
      </c>
      <c r="E733" s="254">
        <f>D733/D$732*100</f>
        <v>0</v>
      </c>
      <c r="F733" s="254">
        <v>0</v>
      </c>
      <c r="G733" s="254">
        <f>F733/F$732*100</f>
        <v>0</v>
      </c>
      <c r="H733" s="7" t="s">
        <v>80</v>
      </c>
    </row>
    <row r="734" spans="1:8" ht="20.100000000000001" customHeight="1" x14ac:dyDescent="0.2">
      <c r="A734" s="379"/>
      <c r="B734" s="382"/>
      <c r="C734" s="99" t="s">
        <v>514</v>
      </c>
      <c r="D734" s="254">
        <v>0</v>
      </c>
      <c r="E734" s="254">
        <f t="shared" ref="E734:G736" si="353">D734/D$732*100</f>
        <v>0</v>
      </c>
      <c r="F734" s="254">
        <v>0</v>
      </c>
      <c r="G734" s="254">
        <f t="shared" si="353"/>
        <v>0</v>
      </c>
      <c r="H734" s="7" t="s">
        <v>80</v>
      </c>
    </row>
    <row r="735" spans="1:8" ht="20.100000000000001" customHeight="1" x14ac:dyDescent="0.2">
      <c r="A735" s="379"/>
      <c r="B735" s="382"/>
      <c r="C735" s="99" t="s">
        <v>515</v>
      </c>
      <c r="D735" s="254">
        <v>433</v>
      </c>
      <c r="E735" s="254">
        <f t="shared" si="353"/>
        <v>100</v>
      </c>
      <c r="F735" s="254">
        <v>85.94</v>
      </c>
      <c r="G735" s="254">
        <f t="shared" si="353"/>
        <v>100</v>
      </c>
      <c r="H735" s="7">
        <f t="shared" si="346"/>
        <v>-80.152424942263281</v>
      </c>
    </row>
    <row r="736" spans="1:8" ht="20.100000000000001" customHeight="1" x14ac:dyDescent="0.2">
      <c r="A736" s="380"/>
      <c r="B736" s="383"/>
      <c r="C736" s="99" t="s">
        <v>516</v>
      </c>
      <c r="D736" s="254">
        <v>0</v>
      </c>
      <c r="E736" s="254">
        <f t="shared" si="353"/>
        <v>0</v>
      </c>
      <c r="F736" s="254">
        <v>0</v>
      </c>
      <c r="G736" s="254">
        <f t="shared" si="353"/>
        <v>0</v>
      </c>
      <c r="H736" s="7" t="s">
        <v>80</v>
      </c>
    </row>
    <row r="737" spans="1:8" ht="20.100000000000001" customHeight="1" x14ac:dyDescent="0.2">
      <c r="A737" s="379" t="s">
        <v>202</v>
      </c>
      <c r="B737" s="381" t="s">
        <v>550</v>
      </c>
      <c r="C737" s="137" t="s">
        <v>512</v>
      </c>
      <c r="D737" s="254">
        <f>SUM(D738:D741)</f>
        <v>150</v>
      </c>
      <c r="E737" s="254">
        <f t="shared" ref="E737:G737" si="354">SUM(E738:E741)</f>
        <v>100</v>
      </c>
      <c r="F737" s="254">
        <f t="shared" si="354"/>
        <v>30.76</v>
      </c>
      <c r="G737" s="254">
        <f t="shared" si="354"/>
        <v>100</v>
      </c>
      <c r="H737" s="7">
        <f t="shared" si="346"/>
        <v>-79.493333333333339</v>
      </c>
    </row>
    <row r="738" spans="1:8" ht="30.75" customHeight="1" x14ac:dyDescent="0.2">
      <c r="A738" s="379"/>
      <c r="B738" s="386"/>
      <c r="C738" s="99" t="s">
        <v>513</v>
      </c>
      <c r="D738" s="254">
        <v>0</v>
      </c>
      <c r="E738" s="254">
        <f>D738/D$737*100</f>
        <v>0</v>
      </c>
      <c r="F738" s="254">
        <v>0</v>
      </c>
      <c r="G738" s="254">
        <f>F738/F$737*100</f>
        <v>0</v>
      </c>
      <c r="H738" s="7" t="s">
        <v>80</v>
      </c>
    </row>
    <row r="739" spans="1:8" ht="20.100000000000001" customHeight="1" x14ac:dyDescent="0.2">
      <c r="A739" s="379"/>
      <c r="B739" s="386"/>
      <c r="C739" s="99" t="s">
        <v>514</v>
      </c>
      <c r="D739" s="254">
        <v>0</v>
      </c>
      <c r="E739" s="254">
        <f t="shared" ref="E739:G741" si="355">D739/D$737*100</f>
        <v>0</v>
      </c>
      <c r="F739" s="254">
        <v>0</v>
      </c>
      <c r="G739" s="254">
        <f t="shared" si="355"/>
        <v>0</v>
      </c>
      <c r="H739" s="7" t="s">
        <v>80</v>
      </c>
    </row>
    <row r="740" spans="1:8" ht="20.100000000000001" customHeight="1" x14ac:dyDescent="0.2">
      <c r="A740" s="379"/>
      <c r="B740" s="386"/>
      <c r="C740" s="99" t="s">
        <v>515</v>
      </c>
      <c r="D740" s="254">
        <v>150</v>
      </c>
      <c r="E740" s="254">
        <f t="shared" si="355"/>
        <v>100</v>
      </c>
      <c r="F740" s="254">
        <v>30.76</v>
      </c>
      <c r="G740" s="254">
        <f t="shared" si="355"/>
        <v>100</v>
      </c>
      <c r="H740" s="7">
        <f t="shared" si="346"/>
        <v>-79.493333333333339</v>
      </c>
    </row>
    <row r="741" spans="1:8" ht="20.100000000000001" customHeight="1" x14ac:dyDescent="0.2">
      <c r="A741" s="380"/>
      <c r="B741" s="387"/>
      <c r="C741" s="99" t="s">
        <v>516</v>
      </c>
      <c r="D741" s="254">
        <v>0</v>
      </c>
      <c r="E741" s="254">
        <f t="shared" si="355"/>
        <v>0</v>
      </c>
      <c r="F741" s="254">
        <v>0</v>
      </c>
      <c r="G741" s="254">
        <f t="shared" si="355"/>
        <v>0</v>
      </c>
      <c r="H741" s="7" t="s">
        <v>80</v>
      </c>
    </row>
    <row r="742" spans="1:8" ht="20.100000000000001" customHeight="1" x14ac:dyDescent="0.2">
      <c r="A742" s="351" t="s">
        <v>204</v>
      </c>
      <c r="B742" s="385" t="s">
        <v>922</v>
      </c>
      <c r="C742" s="137" t="s">
        <v>512</v>
      </c>
      <c r="D742" s="254">
        <f>SUM(D743:D746)</f>
        <v>19964</v>
      </c>
      <c r="E742" s="254">
        <f t="shared" ref="E742:G742" si="356">SUM(E743:E746)</f>
        <v>100</v>
      </c>
      <c r="F742" s="254">
        <f t="shared" si="356"/>
        <v>9266.2199999999993</v>
      </c>
      <c r="G742" s="254">
        <f t="shared" si="356"/>
        <v>100</v>
      </c>
      <c r="H742" s="7">
        <f t="shared" si="346"/>
        <v>-53.585353636545783</v>
      </c>
    </row>
    <row r="743" spans="1:8" ht="36" customHeight="1" x14ac:dyDescent="0.2">
      <c r="A743" s="352"/>
      <c r="B743" s="382"/>
      <c r="C743" s="99" t="s">
        <v>513</v>
      </c>
      <c r="D743" s="254">
        <v>0</v>
      </c>
      <c r="E743" s="254">
        <f>D743/D$742*100</f>
        <v>0</v>
      </c>
      <c r="F743" s="254">
        <v>0</v>
      </c>
      <c r="G743" s="254">
        <f>F743/F$742*100</f>
        <v>0</v>
      </c>
      <c r="H743" s="7" t="s">
        <v>80</v>
      </c>
    </row>
    <row r="744" spans="1:8" ht="20.100000000000001" customHeight="1" x14ac:dyDescent="0.2">
      <c r="A744" s="352"/>
      <c r="B744" s="382"/>
      <c r="C744" s="99" t="s">
        <v>514</v>
      </c>
      <c r="D744" s="254">
        <v>0</v>
      </c>
      <c r="E744" s="254">
        <f t="shared" ref="E744:G746" si="357">D744/D$742*100</f>
        <v>0</v>
      </c>
      <c r="F744" s="254">
        <v>0</v>
      </c>
      <c r="G744" s="254">
        <f t="shared" si="357"/>
        <v>0</v>
      </c>
      <c r="H744" s="7" t="s">
        <v>80</v>
      </c>
    </row>
    <row r="745" spans="1:8" ht="20.100000000000001" customHeight="1" x14ac:dyDescent="0.2">
      <c r="A745" s="352"/>
      <c r="B745" s="382"/>
      <c r="C745" s="99" t="s">
        <v>515</v>
      </c>
      <c r="D745" s="254">
        <v>19964</v>
      </c>
      <c r="E745" s="254">
        <f t="shared" si="357"/>
        <v>100</v>
      </c>
      <c r="F745" s="254">
        <v>9266.2199999999993</v>
      </c>
      <c r="G745" s="254">
        <f t="shared" si="357"/>
        <v>100</v>
      </c>
      <c r="H745" s="7">
        <f t="shared" si="346"/>
        <v>-53.585353636545783</v>
      </c>
    </row>
    <row r="746" spans="1:8" ht="20.100000000000001" customHeight="1" x14ac:dyDescent="0.2">
      <c r="A746" s="388"/>
      <c r="B746" s="383"/>
      <c r="C746" s="99" t="s">
        <v>516</v>
      </c>
      <c r="D746" s="254">
        <v>0</v>
      </c>
      <c r="E746" s="254">
        <f t="shared" si="357"/>
        <v>0</v>
      </c>
      <c r="F746" s="254">
        <v>0</v>
      </c>
      <c r="G746" s="254">
        <f t="shared" si="357"/>
        <v>0</v>
      </c>
      <c r="H746" s="7" t="s">
        <v>80</v>
      </c>
    </row>
    <row r="747" spans="1:8" x14ac:dyDescent="0.2">
      <c r="A747" s="389" t="s">
        <v>206</v>
      </c>
      <c r="B747" s="385" t="s">
        <v>921</v>
      </c>
      <c r="C747" s="137" t="s">
        <v>512</v>
      </c>
      <c r="D747" s="254">
        <f>SUM(D748:D751)</f>
        <v>230</v>
      </c>
      <c r="E747" s="254">
        <f t="shared" ref="E747:G747" si="358">SUM(E748:E751)</f>
        <v>100</v>
      </c>
      <c r="F747" s="254">
        <f t="shared" si="358"/>
        <v>102.86</v>
      </c>
      <c r="G747" s="254">
        <f t="shared" si="358"/>
        <v>100</v>
      </c>
      <c r="H747" s="7">
        <f t="shared" si="346"/>
        <v>-55.278260869565216</v>
      </c>
    </row>
    <row r="748" spans="1:8" ht="33.75" customHeight="1" x14ac:dyDescent="0.2">
      <c r="A748" s="389"/>
      <c r="B748" s="382"/>
      <c r="C748" s="99" t="s">
        <v>513</v>
      </c>
      <c r="D748" s="254">
        <v>0</v>
      </c>
      <c r="E748" s="254">
        <f>D748/D$747*100</f>
        <v>0</v>
      </c>
      <c r="F748" s="254">
        <v>0</v>
      </c>
      <c r="G748" s="254">
        <f>F748/F$747*100</f>
        <v>0</v>
      </c>
      <c r="H748" s="7" t="s">
        <v>80</v>
      </c>
    </row>
    <row r="749" spans="1:8" ht="24" customHeight="1" x14ac:dyDescent="0.2">
      <c r="A749" s="389"/>
      <c r="B749" s="382"/>
      <c r="C749" s="99" t="s">
        <v>514</v>
      </c>
      <c r="D749" s="254">
        <v>0</v>
      </c>
      <c r="E749" s="254">
        <f t="shared" ref="E749:G751" si="359">D749/D$747*100</f>
        <v>0</v>
      </c>
      <c r="F749" s="254">
        <v>0</v>
      </c>
      <c r="G749" s="254">
        <f t="shared" si="359"/>
        <v>0</v>
      </c>
      <c r="H749" s="7" t="s">
        <v>80</v>
      </c>
    </row>
    <row r="750" spans="1:8" ht="24" customHeight="1" x14ac:dyDescent="0.2">
      <c r="A750" s="389"/>
      <c r="B750" s="382"/>
      <c r="C750" s="99" t="s">
        <v>515</v>
      </c>
      <c r="D750" s="254">
        <v>230</v>
      </c>
      <c r="E750" s="254">
        <f t="shared" si="359"/>
        <v>100</v>
      </c>
      <c r="F750" s="254">
        <v>102.86</v>
      </c>
      <c r="G750" s="254">
        <f t="shared" si="359"/>
        <v>100</v>
      </c>
      <c r="H750" s="7">
        <f t="shared" si="346"/>
        <v>-55.278260869565216</v>
      </c>
    </row>
    <row r="751" spans="1:8" ht="42" customHeight="1" x14ac:dyDescent="0.2">
      <c r="A751" s="390"/>
      <c r="B751" s="383"/>
      <c r="C751" s="99" t="s">
        <v>516</v>
      </c>
      <c r="D751" s="254">
        <v>0</v>
      </c>
      <c r="E751" s="254">
        <f t="shared" si="359"/>
        <v>0</v>
      </c>
      <c r="F751" s="254">
        <v>0</v>
      </c>
      <c r="G751" s="254">
        <f t="shared" si="359"/>
        <v>0</v>
      </c>
      <c r="H751" s="7" t="s">
        <v>80</v>
      </c>
    </row>
    <row r="752" spans="1:8" ht="20.100000000000001" customHeight="1" x14ac:dyDescent="0.2">
      <c r="A752" s="379" t="s">
        <v>208</v>
      </c>
      <c r="B752" s="384" t="s">
        <v>920</v>
      </c>
      <c r="C752" s="137" t="s">
        <v>512</v>
      </c>
      <c r="D752" s="254">
        <f>SUM(D753:D756)</f>
        <v>758</v>
      </c>
      <c r="E752" s="254">
        <f t="shared" ref="E752:G752" si="360">SUM(E753:E756)</f>
        <v>100</v>
      </c>
      <c r="F752" s="254">
        <f t="shared" si="360"/>
        <v>217.12</v>
      </c>
      <c r="G752" s="254">
        <f t="shared" si="360"/>
        <v>100</v>
      </c>
      <c r="H752" s="7">
        <f t="shared" si="346"/>
        <v>-71.356200527704488</v>
      </c>
    </row>
    <row r="753" spans="1:8" ht="41.25" customHeight="1" x14ac:dyDescent="0.2">
      <c r="A753" s="379"/>
      <c r="B753" s="382"/>
      <c r="C753" s="99" t="s">
        <v>513</v>
      </c>
      <c r="D753" s="254">
        <v>0</v>
      </c>
      <c r="E753" s="254">
        <f>D753/D$752*100</f>
        <v>0</v>
      </c>
      <c r="F753" s="254">
        <v>0</v>
      </c>
      <c r="G753" s="254">
        <f>F753/F$752*100</f>
        <v>0</v>
      </c>
      <c r="H753" s="7" t="s">
        <v>80</v>
      </c>
    </row>
    <row r="754" spans="1:8" ht="20.100000000000001" customHeight="1" x14ac:dyDescent="0.2">
      <c r="A754" s="379"/>
      <c r="B754" s="382"/>
      <c r="C754" s="99" t="s">
        <v>514</v>
      </c>
      <c r="D754" s="254">
        <v>0</v>
      </c>
      <c r="E754" s="254">
        <f t="shared" ref="E754:G756" si="361">D754/D$752*100</f>
        <v>0</v>
      </c>
      <c r="F754" s="254">
        <v>0</v>
      </c>
      <c r="G754" s="254">
        <f t="shared" si="361"/>
        <v>0</v>
      </c>
      <c r="H754" s="7" t="s">
        <v>80</v>
      </c>
    </row>
    <row r="755" spans="1:8" ht="20.100000000000001" customHeight="1" x14ac:dyDescent="0.2">
      <c r="A755" s="379"/>
      <c r="B755" s="382"/>
      <c r="C755" s="99" t="s">
        <v>515</v>
      </c>
      <c r="D755" s="254">
        <v>758</v>
      </c>
      <c r="E755" s="254">
        <f t="shared" si="361"/>
        <v>100</v>
      </c>
      <c r="F755" s="254">
        <v>217.12</v>
      </c>
      <c r="G755" s="254">
        <f t="shared" si="361"/>
        <v>100</v>
      </c>
      <c r="H755" s="7">
        <f t="shared" si="346"/>
        <v>-71.356200527704488</v>
      </c>
    </row>
    <row r="756" spans="1:8" ht="20.100000000000001" customHeight="1" x14ac:dyDescent="0.2">
      <c r="A756" s="380"/>
      <c r="B756" s="383"/>
      <c r="C756" s="99" t="s">
        <v>516</v>
      </c>
      <c r="D756" s="254">
        <v>0</v>
      </c>
      <c r="E756" s="254">
        <f t="shared" si="361"/>
        <v>0</v>
      </c>
      <c r="F756" s="254">
        <v>0</v>
      </c>
      <c r="G756" s="254">
        <f t="shared" si="361"/>
        <v>0</v>
      </c>
      <c r="H756" s="7" t="s">
        <v>80</v>
      </c>
    </row>
    <row r="757" spans="1:8" ht="20.100000000000001" customHeight="1" x14ac:dyDescent="0.2">
      <c r="A757" s="379" t="s">
        <v>211</v>
      </c>
      <c r="B757" s="381" t="s">
        <v>999</v>
      </c>
      <c r="C757" s="137" t="s">
        <v>512</v>
      </c>
      <c r="D757" s="254">
        <f>SUM(D758:D761)</f>
        <v>3087</v>
      </c>
      <c r="E757" s="254">
        <f t="shared" ref="E757:G757" si="362">SUM(E758:E761)</f>
        <v>100</v>
      </c>
      <c r="F757" s="254">
        <f t="shared" si="362"/>
        <v>1452.45</v>
      </c>
      <c r="G757" s="254">
        <f t="shared" si="362"/>
        <v>100</v>
      </c>
      <c r="H757" s="7">
        <f t="shared" si="346"/>
        <v>-52.949465500485907</v>
      </c>
    </row>
    <row r="758" spans="1:8" ht="39" customHeight="1" x14ac:dyDescent="0.2">
      <c r="A758" s="379"/>
      <c r="B758" s="382"/>
      <c r="C758" s="99" t="s">
        <v>513</v>
      </c>
      <c r="D758" s="254">
        <v>0</v>
      </c>
      <c r="E758" s="254">
        <f>D758/D$757*100</f>
        <v>0</v>
      </c>
      <c r="F758" s="254">
        <v>0</v>
      </c>
      <c r="G758" s="254">
        <f>F758/F$757*100</f>
        <v>0</v>
      </c>
      <c r="H758" s="7" t="s">
        <v>80</v>
      </c>
    </row>
    <row r="759" spans="1:8" ht="20.100000000000001" customHeight="1" x14ac:dyDescent="0.2">
      <c r="A759" s="379"/>
      <c r="B759" s="382"/>
      <c r="C759" s="99" t="s">
        <v>514</v>
      </c>
      <c r="D759" s="254">
        <v>0</v>
      </c>
      <c r="E759" s="254">
        <f t="shared" ref="E759:G761" si="363">D759/D$757*100</f>
        <v>0</v>
      </c>
      <c r="F759" s="254">
        <v>0</v>
      </c>
      <c r="G759" s="254">
        <f t="shared" si="363"/>
        <v>0</v>
      </c>
      <c r="H759" s="7" t="s">
        <v>80</v>
      </c>
    </row>
    <row r="760" spans="1:8" ht="20.100000000000001" customHeight="1" x14ac:dyDescent="0.2">
      <c r="A760" s="379"/>
      <c r="B760" s="382"/>
      <c r="C760" s="99" t="s">
        <v>515</v>
      </c>
      <c r="D760" s="254">
        <v>3087</v>
      </c>
      <c r="E760" s="254">
        <f t="shared" si="363"/>
        <v>100</v>
      </c>
      <c r="F760" s="254">
        <v>1452.45</v>
      </c>
      <c r="G760" s="254">
        <f t="shared" si="363"/>
        <v>100</v>
      </c>
      <c r="H760" s="7">
        <f t="shared" si="346"/>
        <v>-52.949465500485907</v>
      </c>
    </row>
    <row r="761" spans="1:8" ht="20.100000000000001" customHeight="1" x14ac:dyDescent="0.2">
      <c r="A761" s="380"/>
      <c r="B761" s="383"/>
      <c r="C761" s="99" t="s">
        <v>516</v>
      </c>
      <c r="D761" s="254">
        <v>0</v>
      </c>
      <c r="E761" s="254">
        <f t="shared" si="363"/>
        <v>0</v>
      </c>
      <c r="F761" s="254">
        <v>0</v>
      </c>
      <c r="G761" s="254">
        <f t="shared" si="363"/>
        <v>0</v>
      </c>
      <c r="H761" s="7" t="s">
        <v>80</v>
      </c>
    </row>
    <row r="762" spans="1:8" ht="20.100000000000001" customHeight="1" x14ac:dyDescent="0.2">
      <c r="A762" s="379" t="s">
        <v>213</v>
      </c>
      <c r="B762" s="381" t="s">
        <v>1000</v>
      </c>
      <c r="C762" s="137" t="s">
        <v>512</v>
      </c>
      <c r="D762" s="254">
        <f>SUM(D763:D766)</f>
        <v>1699</v>
      </c>
      <c r="E762" s="254">
        <f t="shared" ref="E762:G762" si="364">SUM(E763:E766)</f>
        <v>100</v>
      </c>
      <c r="F762" s="254">
        <f t="shared" si="364"/>
        <v>619.66</v>
      </c>
      <c r="G762" s="254">
        <f t="shared" si="364"/>
        <v>100</v>
      </c>
      <c r="H762" s="7">
        <f t="shared" si="346"/>
        <v>-63.527957622130664</v>
      </c>
    </row>
    <row r="763" spans="1:8" ht="33.75" customHeight="1" x14ac:dyDescent="0.2">
      <c r="A763" s="379"/>
      <c r="B763" s="382"/>
      <c r="C763" s="99" t="s">
        <v>513</v>
      </c>
      <c r="D763" s="254">
        <v>0</v>
      </c>
      <c r="E763" s="254">
        <f>D763/D$762*100</f>
        <v>0</v>
      </c>
      <c r="F763" s="254">
        <v>0</v>
      </c>
      <c r="G763" s="254">
        <f>F763/F$762*100</f>
        <v>0</v>
      </c>
      <c r="H763" s="7" t="s">
        <v>80</v>
      </c>
    </row>
    <row r="764" spans="1:8" ht="20.100000000000001" customHeight="1" x14ac:dyDescent="0.2">
      <c r="A764" s="379"/>
      <c r="B764" s="382"/>
      <c r="C764" s="99" t="s">
        <v>514</v>
      </c>
      <c r="D764" s="254">
        <v>1699</v>
      </c>
      <c r="E764" s="254">
        <f t="shared" ref="E764:G766" si="365">D764/D$762*100</f>
        <v>100</v>
      </c>
      <c r="F764" s="254">
        <v>619.66</v>
      </c>
      <c r="G764" s="254">
        <f t="shared" si="365"/>
        <v>100</v>
      </c>
      <c r="H764" s="7">
        <f t="shared" si="346"/>
        <v>-63.527957622130664</v>
      </c>
    </row>
    <row r="765" spans="1:8" ht="20.100000000000001" customHeight="1" x14ac:dyDescent="0.2">
      <c r="A765" s="379"/>
      <c r="B765" s="382"/>
      <c r="C765" s="99" t="s">
        <v>515</v>
      </c>
      <c r="D765" s="254">
        <v>0</v>
      </c>
      <c r="E765" s="254">
        <f t="shared" si="365"/>
        <v>0</v>
      </c>
      <c r="F765" s="254">
        <v>0</v>
      </c>
      <c r="G765" s="254">
        <f t="shared" si="365"/>
        <v>0</v>
      </c>
      <c r="H765" s="7" t="s">
        <v>80</v>
      </c>
    </row>
    <row r="766" spans="1:8" ht="20.100000000000001" customHeight="1" x14ac:dyDescent="0.2">
      <c r="A766" s="380"/>
      <c r="B766" s="383"/>
      <c r="C766" s="99" t="s">
        <v>516</v>
      </c>
      <c r="D766" s="254">
        <v>0</v>
      </c>
      <c r="E766" s="254">
        <f t="shared" si="365"/>
        <v>0</v>
      </c>
      <c r="F766" s="254">
        <v>0</v>
      </c>
      <c r="G766" s="254">
        <f t="shared" si="365"/>
        <v>0</v>
      </c>
      <c r="H766" s="7" t="s">
        <v>80</v>
      </c>
    </row>
    <row r="767" spans="1:8" ht="20.100000000000001" customHeight="1" x14ac:dyDescent="0.2">
      <c r="A767" s="389" t="s">
        <v>215</v>
      </c>
      <c r="B767" s="381" t="s">
        <v>219</v>
      </c>
      <c r="C767" s="137" t="s">
        <v>512</v>
      </c>
      <c r="D767" s="254">
        <f>SUM(D768:D771)</f>
        <v>27820</v>
      </c>
      <c r="E767" s="254">
        <f t="shared" ref="E767:G767" si="366">SUM(E768:E771)</f>
        <v>100</v>
      </c>
      <c r="F767" s="254">
        <f t="shared" si="366"/>
        <v>11101.31</v>
      </c>
      <c r="G767" s="254">
        <f t="shared" si="366"/>
        <v>100</v>
      </c>
      <c r="H767" s="7">
        <f t="shared" si="346"/>
        <v>-60.095938173975561</v>
      </c>
    </row>
    <row r="768" spans="1:8" ht="36" customHeight="1" x14ac:dyDescent="0.2">
      <c r="A768" s="389"/>
      <c r="B768" s="382"/>
      <c r="C768" s="99" t="s">
        <v>513</v>
      </c>
      <c r="D768" s="254">
        <v>0</v>
      </c>
      <c r="E768" s="254">
        <f>D768/D$767*100</f>
        <v>0</v>
      </c>
      <c r="F768" s="254">
        <v>0</v>
      </c>
      <c r="G768" s="254">
        <f>F768/F$767*100</f>
        <v>0</v>
      </c>
      <c r="H768" s="7" t="s">
        <v>80</v>
      </c>
    </row>
    <row r="769" spans="1:8" ht="20.100000000000001" customHeight="1" x14ac:dyDescent="0.2">
      <c r="A769" s="389"/>
      <c r="B769" s="382"/>
      <c r="C769" s="99" t="s">
        <v>514</v>
      </c>
      <c r="D769" s="254">
        <v>27820</v>
      </c>
      <c r="E769" s="254">
        <f t="shared" ref="E769:G771" si="367">D769/D$767*100</f>
        <v>100</v>
      </c>
      <c r="F769" s="254">
        <v>11101.31</v>
      </c>
      <c r="G769" s="254">
        <f t="shared" si="367"/>
        <v>100</v>
      </c>
      <c r="H769" s="7">
        <f t="shared" si="346"/>
        <v>-60.095938173975561</v>
      </c>
    </row>
    <row r="770" spans="1:8" ht="20.100000000000001" customHeight="1" x14ac:dyDescent="0.2">
      <c r="A770" s="389"/>
      <c r="B770" s="382"/>
      <c r="C770" s="99" t="s">
        <v>515</v>
      </c>
      <c r="D770" s="254">
        <v>0</v>
      </c>
      <c r="E770" s="254">
        <f t="shared" si="367"/>
        <v>0</v>
      </c>
      <c r="F770" s="254">
        <v>0</v>
      </c>
      <c r="G770" s="254">
        <f t="shared" si="367"/>
        <v>0</v>
      </c>
      <c r="H770" s="7" t="s">
        <v>80</v>
      </c>
    </row>
    <row r="771" spans="1:8" ht="20.100000000000001" customHeight="1" x14ac:dyDescent="0.2">
      <c r="A771" s="390"/>
      <c r="B771" s="383"/>
      <c r="C771" s="99" t="s">
        <v>516</v>
      </c>
      <c r="D771" s="254">
        <v>0</v>
      </c>
      <c r="E771" s="254">
        <f t="shared" si="367"/>
        <v>0</v>
      </c>
      <c r="F771" s="254">
        <v>0</v>
      </c>
      <c r="G771" s="254">
        <f t="shared" si="367"/>
        <v>0</v>
      </c>
      <c r="H771" s="7" t="s">
        <v>80</v>
      </c>
    </row>
    <row r="772" spans="1:8" ht="20.100000000000001" customHeight="1" x14ac:dyDescent="0.2">
      <c r="A772" s="389" t="s">
        <v>217</v>
      </c>
      <c r="B772" s="381" t="s">
        <v>919</v>
      </c>
      <c r="C772" s="137" t="s">
        <v>512</v>
      </c>
      <c r="D772" s="254">
        <f>SUM(D773:D776)</f>
        <v>49015</v>
      </c>
      <c r="E772" s="254">
        <f t="shared" ref="E772:G772" si="368">SUM(E773:E776)</f>
        <v>100</v>
      </c>
      <c r="F772" s="254">
        <f t="shared" si="368"/>
        <v>26643.06</v>
      </c>
      <c r="G772" s="254">
        <f t="shared" si="368"/>
        <v>100</v>
      </c>
      <c r="H772" s="7">
        <f t="shared" si="346"/>
        <v>-45.643048046516363</v>
      </c>
    </row>
    <row r="773" spans="1:8" ht="30.75" customHeight="1" x14ac:dyDescent="0.2">
      <c r="A773" s="389"/>
      <c r="B773" s="382"/>
      <c r="C773" s="99" t="s">
        <v>513</v>
      </c>
      <c r="D773" s="254">
        <v>0</v>
      </c>
      <c r="E773" s="254">
        <f>D773/D$772*100</f>
        <v>0</v>
      </c>
      <c r="F773" s="254">
        <v>0</v>
      </c>
      <c r="G773" s="254">
        <f>F773/F$772*100</f>
        <v>0</v>
      </c>
      <c r="H773" s="7" t="s">
        <v>80</v>
      </c>
    </row>
    <row r="774" spans="1:8" ht="20.100000000000001" customHeight="1" x14ac:dyDescent="0.2">
      <c r="A774" s="389"/>
      <c r="B774" s="382"/>
      <c r="C774" s="99" t="s">
        <v>514</v>
      </c>
      <c r="D774" s="254">
        <v>36855</v>
      </c>
      <c r="E774" s="254">
        <f t="shared" ref="E774:G776" si="369">D774/D$772*100</f>
        <v>75.191267979190044</v>
      </c>
      <c r="F774" s="254">
        <v>20767.47</v>
      </c>
      <c r="G774" s="254">
        <f t="shared" si="369"/>
        <v>77.947015095112945</v>
      </c>
      <c r="H774" s="7">
        <f t="shared" si="346"/>
        <v>-43.650875050875051</v>
      </c>
    </row>
    <row r="775" spans="1:8" ht="20.100000000000001" customHeight="1" x14ac:dyDescent="0.2">
      <c r="A775" s="389"/>
      <c r="B775" s="382"/>
      <c r="C775" s="99" t="s">
        <v>515</v>
      </c>
      <c r="D775" s="254">
        <v>12160</v>
      </c>
      <c r="E775" s="254">
        <f t="shared" si="369"/>
        <v>24.808732020809956</v>
      </c>
      <c r="F775" s="254">
        <v>5875.59</v>
      </c>
      <c r="G775" s="254">
        <f t="shared" si="369"/>
        <v>22.052984904887051</v>
      </c>
      <c r="H775" s="7">
        <f t="shared" si="346"/>
        <v>-51.681003289473679</v>
      </c>
    </row>
    <row r="776" spans="1:8" ht="20.100000000000001" customHeight="1" x14ac:dyDescent="0.2">
      <c r="A776" s="390"/>
      <c r="B776" s="383"/>
      <c r="C776" s="99" t="s">
        <v>516</v>
      </c>
      <c r="D776" s="254">
        <v>0</v>
      </c>
      <c r="E776" s="254">
        <f t="shared" si="369"/>
        <v>0</v>
      </c>
      <c r="F776" s="254">
        <v>0</v>
      </c>
      <c r="G776" s="254">
        <f t="shared" si="369"/>
        <v>0</v>
      </c>
      <c r="H776" s="7" t="s">
        <v>80</v>
      </c>
    </row>
    <row r="777" spans="1:8" ht="20.100000000000001" customHeight="1" x14ac:dyDescent="0.2">
      <c r="A777" s="389" t="s">
        <v>218</v>
      </c>
      <c r="B777" s="381" t="s">
        <v>918</v>
      </c>
      <c r="C777" s="137" t="s">
        <v>512</v>
      </c>
      <c r="D777" s="254">
        <f>SUM(D778:D781)</f>
        <v>26079</v>
      </c>
      <c r="E777" s="254">
        <f t="shared" ref="E777:G777" si="370">SUM(E778:E781)</f>
        <v>100</v>
      </c>
      <c r="F777" s="254">
        <f t="shared" si="370"/>
        <v>8697.61</v>
      </c>
      <c r="G777" s="254">
        <f t="shared" si="370"/>
        <v>100</v>
      </c>
      <c r="H777" s="7">
        <f t="shared" si="346"/>
        <v>-66.64898960849726</v>
      </c>
    </row>
    <row r="778" spans="1:8" ht="34.5" customHeight="1" x14ac:dyDescent="0.2">
      <c r="A778" s="389"/>
      <c r="B778" s="382"/>
      <c r="C778" s="99" t="s">
        <v>513</v>
      </c>
      <c r="D778" s="254">
        <v>0</v>
      </c>
      <c r="E778" s="254">
        <f>D778/D$777*100</f>
        <v>0</v>
      </c>
      <c r="F778" s="254">
        <v>0</v>
      </c>
      <c r="G778" s="254">
        <f>F778/F$777*100</f>
        <v>0</v>
      </c>
      <c r="H778" s="7" t="s">
        <v>80</v>
      </c>
    </row>
    <row r="779" spans="1:8" ht="20.100000000000001" customHeight="1" x14ac:dyDescent="0.2">
      <c r="A779" s="389"/>
      <c r="B779" s="382"/>
      <c r="C779" s="99" t="s">
        <v>514</v>
      </c>
      <c r="D779" s="254">
        <v>0</v>
      </c>
      <c r="E779" s="254">
        <f t="shared" ref="E779:G781" si="371">D779/D$777*100</f>
        <v>0</v>
      </c>
      <c r="F779" s="254">
        <v>0</v>
      </c>
      <c r="G779" s="254">
        <f t="shared" si="371"/>
        <v>0</v>
      </c>
      <c r="H779" s="7" t="s">
        <v>80</v>
      </c>
    </row>
    <row r="780" spans="1:8" ht="20.100000000000001" customHeight="1" x14ac:dyDescent="0.2">
      <c r="A780" s="389"/>
      <c r="B780" s="382"/>
      <c r="C780" s="99" t="s">
        <v>515</v>
      </c>
      <c r="D780" s="254">
        <v>26079</v>
      </c>
      <c r="E780" s="254">
        <f t="shared" si="371"/>
        <v>100</v>
      </c>
      <c r="F780" s="254">
        <v>8697.61</v>
      </c>
      <c r="G780" s="254">
        <f t="shared" si="371"/>
        <v>100</v>
      </c>
      <c r="H780" s="7">
        <f t="shared" si="346"/>
        <v>-66.64898960849726</v>
      </c>
    </row>
    <row r="781" spans="1:8" ht="20.100000000000001" customHeight="1" x14ac:dyDescent="0.2">
      <c r="A781" s="390"/>
      <c r="B781" s="383"/>
      <c r="C781" s="99" t="s">
        <v>516</v>
      </c>
      <c r="D781" s="254">
        <v>0</v>
      </c>
      <c r="E781" s="254">
        <f t="shared" si="371"/>
        <v>0</v>
      </c>
      <c r="F781" s="254">
        <v>0</v>
      </c>
      <c r="G781" s="254">
        <f t="shared" si="371"/>
        <v>0</v>
      </c>
      <c r="H781" s="7" t="s">
        <v>80</v>
      </c>
    </row>
    <row r="782" spans="1:8" ht="20.100000000000001" customHeight="1" x14ac:dyDescent="0.2">
      <c r="A782" s="389" t="s">
        <v>220</v>
      </c>
      <c r="B782" s="381" t="s">
        <v>917</v>
      </c>
      <c r="C782" s="137" t="s">
        <v>512</v>
      </c>
      <c r="D782" s="254">
        <f>SUM(D783:D786)</f>
        <v>4050</v>
      </c>
      <c r="E782" s="254">
        <f t="shared" ref="E782:G782" si="372">SUM(E783:E786)</f>
        <v>100</v>
      </c>
      <c r="F782" s="254">
        <f t="shared" si="372"/>
        <v>1687.5</v>
      </c>
      <c r="G782" s="254">
        <f t="shared" si="372"/>
        <v>100</v>
      </c>
      <c r="H782" s="7">
        <f t="shared" ref="H782:H820" si="373">F782/D782*100-100</f>
        <v>-58.333333333333329</v>
      </c>
    </row>
    <row r="783" spans="1:8" ht="37.5" customHeight="1" x14ac:dyDescent="0.2">
      <c r="A783" s="389"/>
      <c r="B783" s="382"/>
      <c r="C783" s="99" t="s">
        <v>513</v>
      </c>
      <c r="D783" s="254">
        <v>0</v>
      </c>
      <c r="E783" s="254">
        <f>D783/D$782*100</f>
        <v>0</v>
      </c>
      <c r="F783" s="254">
        <v>0</v>
      </c>
      <c r="G783" s="254">
        <f>F783/F$782*100</f>
        <v>0</v>
      </c>
      <c r="H783" s="7" t="s">
        <v>80</v>
      </c>
    </row>
    <row r="784" spans="1:8" ht="20.100000000000001" customHeight="1" x14ac:dyDescent="0.2">
      <c r="A784" s="389"/>
      <c r="B784" s="382"/>
      <c r="C784" s="99" t="s">
        <v>514</v>
      </c>
      <c r="D784" s="254">
        <v>0</v>
      </c>
      <c r="E784" s="254">
        <f t="shared" ref="E784:G786" si="374">D784/D$782*100</f>
        <v>0</v>
      </c>
      <c r="F784" s="254">
        <v>0</v>
      </c>
      <c r="G784" s="254">
        <f t="shared" si="374"/>
        <v>0</v>
      </c>
      <c r="H784" s="7" t="s">
        <v>80</v>
      </c>
    </row>
    <row r="785" spans="1:8" ht="20.100000000000001" customHeight="1" x14ac:dyDescent="0.2">
      <c r="A785" s="389"/>
      <c r="B785" s="382"/>
      <c r="C785" s="99" t="s">
        <v>515</v>
      </c>
      <c r="D785" s="254">
        <v>4050</v>
      </c>
      <c r="E785" s="254">
        <f t="shared" si="374"/>
        <v>100</v>
      </c>
      <c r="F785" s="254">
        <v>1687.5</v>
      </c>
      <c r="G785" s="254">
        <f t="shared" si="374"/>
        <v>100</v>
      </c>
      <c r="H785" s="7">
        <f t="shared" si="373"/>
        <v>-58.333333333333329</v>
      </c>
    </row>
    <row r="786" spans="1:8" ht="20.100000000000001" customHeight="1" x14ac:dyDescent="0.2">
      <c r="A786" s="390"/>
      <c r="B786" s="383"/>
      <c r="C786" s="99" t="s">
        <v>516</v>
      </c>
      <c r="D786" s="254">
        <v>0</v>
      </c>
      <c r="E786" s="254">
        <f t="shared" si="374"/>
        <v>0</v>
      </c>
      <c r="F786" s="254">
        <v>0</v>
      </c>
      <c r="G786" s="254">
        <f t="shared" si="374"/>
        <v>0</v>
      </c>
      <c r="H786" s="7" t="s">
        <v>80</v>
      </c>
    </row>
    <row r="787" spans="1:8" ht="20.100000000000001" customHeight="1" x14ac:dyDescent="0.2">
      <c r="A787" s="389" t="s">
        <v>222</v>
      </c>
      <c r="B787" s="381" t="s">
        <v>917</v>
      </c>
      <c r="C787" s="137" t="s">
        <v>512</v>
      </c>
      <c r="D787" s="254">
        <f>SUM(D788:D791)</f>
        <v>6883</v>
      </c>
      <c r="E787" s="254">
        <f t="shared" ref="E787:G787" si="375">SUM(E788:E791)</f>
        <v>100</v>
      </c>
      <c r="F787" s="254">
        <f t="shared" si="375"/>
        <v>1761.24</v>
      </c>
      <c r="G787" s="254">
        <f t="shared" si="375"/>
        <v>100</v>
      </c>
      <c r="H787" s="7">
        <f t="shared" si="373"/>
        <v>-74.411739067267177</v>
      </c>
    </row>
    <row r="788" spans="1:8" ht="39" customHeight="1" x14ac:dyDescent="0.2">
      <c r="A788" s="389"/>
      <c r="B788" s="382"/>
      <c r="C788" s="99" t="s">
        <v>513</v>
      </c>
      <c r="D788" s="254">
        <v>6883</v>
      </c>
      <c r="E788" s="254">
        <f>D788/D$787*100</f>
        <v>100</v>
      </c>
      <c r="F788" s="254">
        <v>1761.24</v>
      </c>
      <c r="G788" s="254">
        <f>F788/F$787*100</f>
        <v>100</v>
      </c>
      <c r="H788" s="7">
        <f t="shared" si="373"/>
        <v>-74.411739067267177</v>
      </c>
    </row>
    <row r="789" spans="1:8" ht="20.100000000000001" customHeight="1" x14ac:dyDescent="0.2">
      <c r="A789" s="389"/>
      <c r="B789" s="382"/>
      <c r="C789" s="99" t="s">
        <v>514</v>
      </c>
      <c r="D789" s="254">
        <v>0</v>
      </c>
      <c r="E789" s="254">
        <f t="shared" ref="E789:G791" si="376">D789/D$787*100</f>
        <v>0</v>
      </c>
      <c r="F789" s="254">
        <v>0</v>
      </c>
      <c r="G789" s="254">
        <f t="shared" si="376"/>
        <v>0</v>
      </c>
      <c r="H789" s="7" t="s">
        <v>80</v>
      </c>
    </row>
    <row r="790" spans="1:8" ht="20.100000000000001" customHeight="1" x14ac:dyDescent="0.2">
      <c r="A790" s="389"/>
      <c r="B790" s="382"/>
      <c r="C790" s="99" t="s">
        <v>515</v>
      </c>
      <c r="D790" s="254">
        <v>0</v>
      </c>
      <c r="E790" s="254">
        <f t="shared" si="376"/>
        <v>0</v>
      </c>
      <c r="F790" s="254">
        <v>0</v>
      </c>
      <c r="G790" s="254">
        <f t="shared" si="376"/>
        <v>0</v>
      </c>
      <c r="H790" s="7" t="s">
        <v>80</v>
      </c>
    </row>
    <row r="791" spans="1:8" ht="20.100000000000001" customHeight="1" x14ac:dyDescent="0.2">
      <c r="A791" s="390"/>
      <c r="B791" s="383"/>
      <c r="C791" s="99" t="s">
        <v>516</v>
      </c>
      <c r="D791" s="254">
        <v>0</v>
      </c>
      <c r="E791" s="254">
        <f t="shared" si="376"/>
        <v>0</v>
      </c>
      <c r="F791" s="254">
        <v>0</v>
      </c>
      <c r="G791" s="254">
        <f t="shared" si="376"/>
        <v>0</v>
      </c>
      <c r="H791" s="7" t="s">
        <v>80</v>
      </c>
    </row>
    <row r="792" spans="1:8" ht="20.100000000000001" customHeight="1" x14ac:dyDescent="0.2">
      <c r="A792" s="351" t="s">
        <v>223</v>
      </c>
      <c r="B792" s="385" t="s">
        <v>551</v>
      </c>
      <c r="C792" s="137" t="s">
        <v>512</v>
      </c>
      <c r="D792" s="254">
        <f>SUM(D793:D796)</f>
        <v>15000</v>
      </c>
      <c r="E792" s="254">
        <f t="shared" ref="E792:G792" si="377">SUM(E793:E796)</f>
        <v>100</v>
      </c>
      <c r="F792" s="254">
        <f t="shared" si="377"/>
        <v>7158.45</v>
      </c>
      <c r="G792" s="254">
        <f t="shared" si="377"/>
        <v>100</v>
      </c>
      <c r="H792" s="7">
        <f t="shared" si="373"/>
        <v>-52.277000000000001</v>
      </c>
    </row>
    <row r="793" spans="1:8" ht="35.25" customHeight="1" x14ac:dyDescent="0.2">
      <c r="A793" s="352"/>
      <c r="B793" s="386"/>
      <c r="C793" s="99" t="s">
        <v>513</v>
      </c>
      <c r="D793" s="254">
        <v>15000</v>
      </c>
      <c r="E793" s="254">
        <f>D793/D$792*100</f>
        <v>100</v>
      </c>
      <c r="F793" s="254">
        <v>7158.45</v>
      </c>
      <c r="G793" s="254">
        <f>F793/F$792*100</f>
        <v>100</v>
      </c>
      <c r="H793" s="7">
        <f t="shared" si="373"/>
        <v>-52.277000000000001</v>
      </c>
    </row>
    <row r="794" spans="1:8" ht="20.100000000000001" customHeight="1" x14ac:dyDescent="0.2">
      <c r="A794" s="352"/>
      <c r="B794" s="386"/>
      <c r="C794" s="99" t="s">
        <v>514</v>
      </c>
      <c r="D794" s="254">
        <v>0</v>
      </c>
      <c r="E794" s="254">
        <f t="shared" ref="E794:G796" si="378">D794/D$792*100</f>
        <v>0</v>
      </c>
      <c r="F794" s="254">
        <v>0</v>
      </c>
      <c r="G794" s="254">
        <f t="shared" si="378"/>
        <v>0</v>
      </c>
      <c r="H794" s="7" t="s">
        <v>80</v>
      </c>
    </row>
    <row r="795" spans="1:8" ht="20.100000000000001" customHeight="1" x14ac:dyDescent="0.2">
      <c r="A795" s="352"/>
      <c r="B795" s="386"/>
      <c r="C795" s="99" t="s">
        <v>515</v>
      </c>
      <c r="D795" s="254">
        <v>0</v>
      </c>
      <c r="E795" s="254">
        <f t="shared" si="378"/>
        <v>0</v>
      </c>
      <c r="F795" s="254">
        <v>0</v>
      </c>
      <c r="G795" s="254">
        <f t="shared" si="378"/>
        <v>0</v>
      </c>
      <c r="H795" s="7" t="s">
        <v>80</v>
      </c>
    </row>
    <row r="796" spans="1:8" ht="20.100000000000001" customHeight="1" x14ac:dyDescent="0.2">
      <c r="A796" s="353"/>
      <c r="B796" s="387"/>
      <c r="C796" s="99" t="s">
        <v>516</v>
      </c>
      <c r="D796" s="254">
        <v>0</v>
      </c>
      <c r="E796" s="254">
        <f t="shared" si="378"/>
        <v>0</v>
      </c>
      <c r="F796" s="254">
        <v>0</v>
      </c>
      <c r="G796" s="254">
        <f t="shared" si="378"/>
        <v>0</v>
      </c>
      <c r="H796" s="7" t="s">
        <v>80</v>
      </c>
    </row>
    <row r="797" spans="1:8" ht="20.100000000000001" customHeight="1" x14ac:dyDescent="0.2">
      <c r="A797" s="389" t="s">
        <v>224</v>
      </c>
      <c r="B797" s="381" t="s">
        <v>552</v>
      </c>
      <c r="C797" s="137" t="s">
        <v>512</v>
      </c>
      <c r="D797" s="254">
        <f>SUM(D798:D801)</f>
        <v>6237</v>
      </c>
      <c r="E797" s="254">
        <f t="shared" ref="E797:G797" si="379">SUM(E798:E801)</f>
        <v>100</v>
      </c>
      <c r="F797" s="254">
        <f t="shared" si="379"/>
        <v>3213.5</v>
      </c>
      <c r="G797" s="254">
        <f t="shared" si="379"/>
        <v>100</v>
      </c>
      <c r="H797" s="7">
        <f t="shared" si="373"/>
        <v>-48.476831810165145</v>
      </c>
    </row>
    <row r="798" spans="1:8" ht="39" customHeight="1" x14ac:dyDescent="0.2">
      <c r="A798" s="389"/>
      <c r="B798" s="382"/>
      <c r="C798" s="99" t="s">
        <v>513</v>
      </c>
      <c r="D798" s="254">
        <v>6237</v>
      </c>
      <c r="E798" s="254">
        <f>D798/D$797*100</f>
        <v>100</v>
      </c>
      <c r="F798" s="254">
        <v>3213.5</v>
      </c>
      <c r="G798" s="254">
        <f>F798/F$797*100</f>
        <v>100</v>
      </c>
      <c r="H798" s="7">
        <f t="shared" si="373"/>
        <v>-48.476831810165145</v>
      </c>
    </row>
    <row r="799" spans="1:8" ht="20.100000000000001" customHeight="1" x14ac:dyDescent="0.2">
      <c r="A799" s="389"/>
      <c r="B799" s="382"/>
      <c r="C799" s="99" t="s">
        <v>514</v>
      </c>
      <c r="D799" s="254">
        <v>0</v>
      </c>
      <c r="E799" s="254">
        <f t="shared" ref="E799:G801" si="380">D799/D$797*100</f>
        <v>0</v>
      </c>
      <c r="F799" s="254">
        <v>0</v>
      </c>
      <c r="G799" s="254">
        <f t="shared" si="380"/>
        <v>0</v>
      </c>
      <c r="H799" s="7" t="s">
        <v>80</v>
      </c>
    </row>
    <row r="800" spans="1:8" ht="20.100000000000001" customHeight="1" x14ac:dyDescent="0.2">
      <c r="A800" s="389"/>
      <c r="B800" s="382"/>
      <c r="C800" s="99" t="s">
        <v>515</v>
      </c>
      <c r="D800" s="254">
        <v>0</v>
      </c>
      <c r="E800" s="254">
        <f t="shared" si="380"/>
        <v>0</v>
      </c>
      <c r="F800" s="254">
        <v>0</v>
      </c>
      <c r="G800" s="254">
        <f t="shared" si="380"/>
        <v>0</v>
      </c>
      <c r="H800" s="7" t="s">
        <v>80</v>
      </c>
    </row>
    <row r="801" spans="1:8" ht="20.100000000000001" customHeight="1" x14ac:dyDescent="0.2">
      <c r="A801" s="390"/>
      <c r="B801" s="383"/>
      <c r="C801" s="99" t="s">
        <v>516</v>
      </c>
      <c r="D801" s="254">
        <v>0</v>
      </c>
      <c r="E801" s="254">
        <f t="shared" si="380"/>
        <v>0</v>
      </c>
      <c r="F801" s="254">
        <v>0</v>
      </c>
      <c r="G801" s="254">
        <f t="shared" si="380"/>
        <v>0</v>
      </c>
      <c r="H801" s="7" t="s">
        <v>80</v>
      </c>
    </row>
    <row r="802" spans="1:8" ht="20.100000000000001" customHeight="1" x14ac:dyDescent="0.2">
      <c r="A802" s="389" t="s">
        <v>225</v>
      </c>
      <c r="B802" s="384" t="s">
        <v>916</v>
      </c>
      <c r="C802" s="137" t="s">
        <v>512</v>
      </c>
      <c r="D802" s="254">
        <f>SUM(D803:D806)</f>
        <v>405</v>
      </c>
      <c r="E802" s="254">
        <f t="shared" ref="E802:G802" si="381">SUM(E803:E806)</f>
        <v>100</v>
      </c>
      <c r="F802" s="254">
        <f t="shared" si="381"/>
        <v>307</v>
      </c>
      <c r="G802" s="254">
        <f t="shared" si="381"/>
        <v>100</v>
      </c>
      <c r="H802" s="7">
        <f t="shared" si="373"/>
        <v>-24.197530864197532</v>
      </c>
    </row>
    <row r="803" spans="1:8" ht="35.25" customHeight="1" x14ac:dyDescent="0.2">
      <c r="A803" s="389"/>
      <c r="B803" s="382"/>
      <c r="C803" s="99" t="s">
        <v>513</v>
      </c>
      <c r="D803" s="254">
        <v>405</v>
      </c>
      <c r="E803" s="254">
        <f>D803/D$802*100</f>
        <v>100</v>
      </c>
      <c r="F803" s="254">
        <v>307</v>
      </c>
      <c r="G803" s="254">
        <f>F803/F$802*100</f>
        <v>100</v>
      </c>
      <c r="H803" s="7">
        <f t="shared" si="373"/>
        <v>-24.197530864197532</v>
      </c>
    </row>
    <row r="804" spans="1:8" ht="20.100000000000001" customHeight="1" x14ac:dyDescent="0.2">
      <c r="A804" s="389"/>
      <c r="B804" s="382"/>
      <c r="C804" s="99" t="s">
        <v>514</v>
      </c>
      <c r="D804" s="254">
        <v>0</v>
      </c>
      <c r="E804" s="254">
        <f t="shared" ref="E804:G806" si="382">D804/D$802*100</f>
        <v>0</v>
      </c>
      <c r="F804" s="254">
        <v>0</v>
      </c>
      <c r="G804" s="254">
        <f t="shared" si="382"/>
        <v>0</v>
      </c>
      <c r="H804" s="7" t="s">
        <v>80</v>
      </c>
    </row>
    <row r="805" spans="1:8" ht="20.100000000000001" customHeight="1" x14ac:dyDescent="0.2">
      <c r="A805" s="389"/>
      <c r="B805" s="382"/>
      <c r="C805" s="99" t="s">
        <v>515</v>
      </c>
      <c r="D805" s="254">
        <v>0</v>
      </c>
      <c r="E805" s="254">
        <f t="shared" si="382"/>
        <v>0</v>
      </c>
      <c r="F805" s="254">
        <v>0</v>
      </c>
      <c r="G805" s="254">
        <f t="shared" si="382"/>
        <v>0</v>
      </c>
      <c r="H805" s="7" t="s">
        <v>80</v>
      </c>
    </row>
    <row r="806" spans="1:8" ht="20.100000000000001" customHeight="1" x14ac:dyDescent="0.2">
      <c r="A806" s="390"/>
      <c r="B806" s="383"/>
      <c r="C806" s="99" t="s">
        <v>516</v>
      </c>
      <c r="D806" s="254">
        <v>0</v>
      </c>
      <c r="E806" s="254">
        <f t="shared" si="382"/>
        <v>0</v>
      </c>
      <c r="F806" s="254">
        <v>0</v>
      </c>
      <c r="G806" s="254">
        <f t="shared" si="382"/>
        <v>0</v>
      </c>
      <c r="H806" s="7" t="s">
        <v>80</v>
      </c>
    </row>
    <row r="807" spans="1:8" ht="20.100000000000001" customHeight="1" x14ac:dyDescent="0.2">
      <c r="A807" s="389" t="s">
        <v>226</v>
      </c>
      <c r="B807" s="381" t="s">
        <v>915</v>
      </c>
      <c r="C807" s="137" t="s">
        <v>512</v>
      </c>
      <c r="D807" s="254">
        <f>SUM(D808:D811)</f>
        <v>4781</v>
      </c>
      <c r="E807" s="254">
        <f t="shared" ref="E807:G807" si="383">SUM(E808:E811)</f>
        <v>100</v>
      </c>
      <c r="F807" s="254">
        <f t="shared" si="383"/>
        <v>2611.4299999999998</v>
      </c>
      <c r="G807" s="254">
        <f t="shared" si="383"/>
        <v>100</v>
      </c>
      <c r="H807" s="7">
        <f t="shared" si="373"/>
        <v>-45.379000209161269</v>
      </c>
    </row>
    <row r="808" spans="1:8" ht="34.5" customHeight="1" x14ac:dyDescent="0.2">
      <c r="A808" s="389"/>
      <c r="B808" s="382"/>
      <c r="C808" s="99" t="s">
        <v>513</v>
      </c>
      <c r="D808" s="254">
        <v>0</v>
      </c>
      <c r="E808" s="254">
        <f>D808/D$807*100</f>
        <v>0</v>
      </c>
      <c r="F808" s="254">
        <v>0</v>
      </c>
      <c r="G808" s="254">
        <f>F808/F$807*100</f>
        <v>0</v>
      </c>
      <c r="H808" s="7" t="s">
        <v>80</v>
      </c>
    </row>
    <row r="809" spans="1:8" ht="20.100000000000001" customHeight="1" x14ac:dyDescent="0.2">
      <c r="A809" s="389"/>
      <c r="B809" s="382"/>
      <c r="C809" s="99" t="s">
        <v>514</v>
      </c>
      <c r="D809" s="254">
        <v>4781</v>
      </c>
      <c r="E809" s="254">
        <f t="shared" ref="E809:G811" si="384">D809/D$807*100</f>
        <v>100</v>
      </c>
      <c r="F809" s="254">
        <v>2611.4299999999998</v>
      </c>
      <c r="G809" s="254">
        <f t="shared" si="384"/>
        <v>100</v>
      </c>
      <c r="H809" s="7">
        <f t="shared" si="373"/>
        <v>-45.379000209161269</v>
      </c>
    </row>
    <row r="810" spans="1:8" ht="20.100000000000001" customHeight="1" x14ac:dyDescent="0.2">
      <c r="A810" s="389"/>
      <c r="B810" s="382"/>
      <c r="C810" s="99" t="s">
        <v>515</v>
      </c>
      <c r="D810" s="254">
        <v>0</v>
      </c>
      <c r="E810" s="254">
        <f t="shared" si="384"/>
        <v>0</v>
      </c>
      <c r="F810" s="254">
        <v>0</v>
      </c>
      <c r="G810" s="254">
        <f t="shared" si="384"/>
        <v>0</v>
      </c>
      <c r="H810" s="7" t="s">
        <v>80</v>
      </c>
    </row>
    <row r="811" spans="1:8" ht="20.100000000000001" customHeight="1" x14ac:dyDescent="0.2">
      <c r="A811" s="390"/>
      <c r="B811" s="383"/>
      <c r="C811" s="99" t="s">
        <v>516</v>
      </c>
      <c r="D811" s="254">
        <v>0</v>
      </c>
      <c r="E811" s="254">
        <f t="shared" si="384"/>
        <v>0</v>
      </c>
      <c r="F811" s="254">
        <v>0</v>
      </c>
      <c r="G811" s="254">
        <f t="shared" si="384"/>
        <v>0</v>
      </c>
      <c r="H811" s="7" t="s">
        <v>80</v>
      </c>
    </row>
    <row r="812" spans="1:8" ht="20.100000000000001" customHeight="1" x14ac:dyDescent="0.2">
      <c r="A812" s="389" t="s">
        <v>227</v>
      </c>
      <c r="B812" s="384" t="s">
        <v>914</v>
      </c>
      <c r="C812" s="137" t="s">
        <v>512</v>
      </c>
      <c r="D812" s="254">
        <f>SUM(D813:D816)</f>
        <v>4053</v>
      </c>
      <c r="E812" s="254">
        <f t="shared" ref="E812:G812" si="385">SUM(E813:E816)</f>
        <v>100</v>
      </c>
      <c r="F812" s="254">
        <f t="shared" si="385"/>
        <v>1940.82</v>
      </c>
      <c r="G812" s="254">
        <f t="shared" si="385"/>
        <v>100</v>
      </c>
      <c r="H812" s="7">
        <f t="shared" si="373"/>
        <v>-52.1139896373057</v>
      </c>
    </row>
    <row r="813" spans="1:8" ht="31.5" customHeight="1" x14ac:dyDescent="0.2">
      <c r="A813" s="389"/>
      <c r="B813" s="382"/>
      <c r="C813" s="99" t="s">
        <v>513</v>
      </c>
      <c r="D813" s="254">
        <v>0</v>
      </c>
      <c r="E813" s="254">
        <f>D813/D$812*100</f>
        <v>0</v>
      </c>
      <c r="F813" s="254">
        <v>0</v>
      </c>
      <c r="G813" s="254">
        <f>F813/F$812*100</f>
        <v>0</v>
      </c>
      <c r="H813" s="7" t="s">
        <v>80</v>
      </c>
    </row>
    <row r="814" spans="1:8" ht="20.100000000000001" customHeight="1" x14ac:dyDescent="0.2">
      <c r="A814" s="389"/>
      <c r="B814" s="382"/>
      <c r="C814" s="99" t="s">
        <v>514</v>
      </c>
      <c r="D814" s="254">
        <v>0</v>
      </c>
      <c r="E814" s="254">
        <f t="shared" ref="E814:G816" si="386">D814/D$812*100</f>
        <v>0</v>
      </c>
      <c r="F814" s="254">
        <v>0</v>
      </c>
      <c r="G814" s="254">
        <f t="shared" si="386"/>
        <v>0</v>
      </c>
      <c r="H814" s="7" t="s">
        <v>80</v>
      </c>
    </row>
    <row r="815" spans="1:8" ht="20.100000000000001" customHeight="1" x14ac:dyDescent="0.2">
      <c r="A815" s="389"/>
      <c r="B815" s="382"/>
      <c r="C815" s="99" t="s">
        <v>515</v>
      </c>
      <c r="D815" s="254">
        <v>4053</v>
      </c>
      <c r="E815" s="254">
        <f t="shared" si="386"/>
        <v>100</v>
      </c>
      <c r="F815" s="254">
        <v>1940.82</v>
      </c>
      <c r="G815" s="254">
        <f t="shared" si="386"/>
        <v>100</v>
      </c>
      <c r="H815" s="7">
        <f t="shared" si="373"/>
        <v>-52.1139896373057</v>
      </c>
    </row>
    <row r="816" spans="1:8" ht="20.100000000000001" customHeight="1" x14ac:dyDescent="0.2">
      <c r="A816" s="390"/>
      <c r="B816" s="383"/>
      <c r="C816" s="99" t="s">
        <v>516</v>
      </c>
      <c r="D816" s="254">
        <v>0</v>
      </c>
      <c r="E816" s="254">
        <f t="shared" si="386"/>
        <v>0</v>
      </c>
      <c r="F816" s="254">
        <v>0</v>
      </c>
      <c r="G816" s="254">
        <f t="shared" si="386"/>
        <v>0</v>
      </c>
      <c r="H816" s="7" t="s">
        <v>80</v>
      </c>
    </row>
    <row r="817" spans="1:8" ht="20.100000000000001" customHeight="1" x14ac:dyDescent="0.2">
      <c r="A817" s="389" t="s">
        <v>229</v>
      </c>
      <c r="B817" s="385" t="s">
        <v>1157</v>
      </c>
      <c r="C817" s="137" t="s">
        <v>512</v>
      </c>
      <c r="D817" s="254">
        <f>SUM(D818:D821)</f>
        <v>3308</v>
      </c>
      <c r="E817" s="254">
        <f t="shared" ref="E817:G817" si="387">SUM(E818:E821)</f>
        <v>100</v>
      </c>
      <c r="F817" s="254">
        <f t="shared" si="387"/>
        <v>1469.39</v>
      </c>
      <c r="G817" s="254">
        <f t="shared" si="387"/>
        <v>100</v>
      </c>
      <c r="H817" s="7">
        <f t="shared" si="373"/>
        <v>-55.58071342200725</v>
      </c>
    </row>
    <row r="818" spans="1:8" ht="36" customHeight="1" x14ac:dyDescent="0.2">
      <c r="A818" s="389"/>
      <c r="B818" s="382"/>
      <c r="C818" s="99" t="s">
        <v>513</v>
      </c>
      <c r="D818" s="254">
        <v>0</v>
      </c>
      <c r="E818" s="254">
        <f>D818/D$817*100</f>
        <v>0</v>
      </c>
      <c r="F818" s="254">
        <v>0</v>
      </c>
      <c r="G818" s="254">
        <f>F818/F$817*100</f>
        <v>0</v>
      </c>
      <c r="H818" s="7" t="s">
        <v>80</v>
      </c>
    </row>
    <row r="819" spans="1:8" ht="20.100000000000001" customHeight="1" x14ac:dyDescent="0.2">
      <c r="A819" s="389"/>
      <c r="B819" s="382"/>
      <c r="C819" s="99" t="s">
        <v>514</v>
      </c>
      <c r="D819" s="254">
        <v>1285</v>
      </c>
      <c r="E819" s="254">
        <f t="shared" ref="E819:G821" si="388">D819/D$817*100</f>
        <v>38.845223700120918</v>
      </c>
      <c r="F819" s="254">
        <v>1146.3800000000001</v>
      </c>
      <c r="G819" s="254">
        <f t="shared" si="388"/>
        <v>78.017408584514669</v>
      </c>
      <c r="H819" s="7">
        <f t="shared" si="373"/>
        <v>-10.787548638132279</v>
      </c>
    </row>
    <row r="820" spans="1:8" ht="20.100000000000001" customHeight="1" x14ac:dyDescent="0.2">
      <c r="A820" s="389"/>
      <c r="B820" s="382"/>
      <c r="C820" s="99" t="s">
        <v>515</v>
      </c>
      <c r="D820" s="254">
        <v>2023</v>
      </c>
      <c r="E820" s="254">
        <f t="shared" si="388"/>
        <v>61.154776299879074</v>
      </c>
      <c r="F820" s="254">
        <v>323.01</v>
      </c>
      <c r="G820" s="254">
        <f t="shared" si="388"/>
        <v>21.982591415485338</v>
      </c>
      <c r="H820" s="7">
        <f t="shared" si="373"/>
        <v>-84.033119130004948</v>
      </c>
    </row>
    <row r="821" spans="1:8" ht="20.100000000000001" customHeight="1" x14ac:dyDescent="0.2">
      <c r="A821" s="390"/>
      <c r="B821" s="383"/>
      <c r="C821" s="99" t="s">
        <v>516</v>
      </c>
      <c r="D821" s="254">
        <v>0</v>
      </c>
      <c r="E821" s="254">
        <f t="shared" si="388"/>
        <v>0</v>
      </c>
      <c r="F821" s="254">
        <v>0</v>
      </c>
      <c r="G821" s="254">
        <f t="shared" si="388"/>
        <v>0</v>
      </c>
      <c r="H821" s="7" t="s">
        <v>80</v>
      </c>
    </row>
    <row r="822" spans="1:8" ht="20.100000000000001" customHeight="1" x14ac:dyDescent="0.2">
      <c r="A822" s="389" t="s">
        <v>1154</v>
      </c>
      <c r="B822" s="385" t="s">
        <v>1159</v>
      </c>
      <c r="C822" s="137" t="s">
        <v>512</v>
      </c>
      <c r="D822" s="254">
        <f>SUM(D823:D826)</f>
        <v>0</v>
      </c>
      <c r="E822" s="254">
        <v>0</v>
      </c>
      <c r="F822" s="254">
        <f t="shared" ref="F822:G822" si="389">SUM(F823:F826)</f>
        <v>27186.090000000004</v>
      </c>
      <c r="G822" s="254">
        <f t="shared" si="389"/>
        <v>100</v>
      </c>
      <c r="H822" s="7" t="s">
        <v>80</v>
      </c>
    </row>
    <row r="823" spans="1:8" ht="30" customHeight="1" x14ac:dyDescent="0.2">
      <c r="A823" s="389"/>
      <c r="B823" s="382"/>
      <c r="C823" s="99" t="s">
        <v>513</v>
      </c>
      <c r="D823" s="254">
        <v>0</v>
      </c>
      <c r="E823" s="254">
        <v>0</v>
      </c>
      <c r="F823" s="254">
        <v>0</v>
      </c>
      <c r="G823" s="254">
        <f>F823/F$822*100</f>
        <v>0</v>
      </c>
      <c r="H823" s="7" t="s">
        <v>80</v>
      </c>
    </row>
    <row r="824" spans="1:8" ht="20.100000000000001" customHeight="1" x14ac:dyDescent="0.2">
      <c r="A824" s="389"/>
      <c r="B824" s="382"/>
      <c r="C824" s="99" t="s">
        <v>514</v>
      </c>
      <c r="D824" s="254">
        <v>0</v>
      </c>
      <c r="E824" s="254">
        <v>0</v>
      </c>
      <c r="F824" s="254">
        <v>21307.74</v>
      </c>
      <c r="G824" s="254">
        <f t="shared" ref="G824:G826" si="390">F824/F$822*100</f>
        <v>78.377361363844528</v>
      </c>
      <c r="H824" s="7" t="s">
        <v>80</v>
      </c>
    </row>
    <row r="825" spans="1:8" ht="20.100000000000001" customHeight="1" x14ac:dyDescent="0.2">
      <c r="A825" s="389"/>
      <c r="B825" s="382"/>
      <c r="C825" s="99" t="s">
        <v>515</v>
      </c>
      <c r="D825" s="254">
        <v>0</v>
      </c>
      <c r="E825" s="254">
        <v>0</v>
      </c>
      <c r="F825" s="254">
        <v>5878.35</v>
      </c>
      <c r="G825" s="254">
        <f t="shared" si="390"/>
        <v>21.622638636155472</v>
      </c>
      <c r="H825" s="7" t="s">
        <v>80</v>
      </c>
    </row>
    <row r="826" spans="1:8" ht="20.100000000000001" customHeight="1" x14ac:dyDescent="0.2">
      <c r="A826" s="390"/>
      <c r="B826" s="383"/>
      <c r="C826" s="99" t="s">
        <v>516</v>
      </c>
      <c r="D826" s="254">
        <v>0</v>
      </c>
      <c r="E826" s="254">
        <v>0</v>
      </c>
      <c r="F826" s="254">
        <v>0</v>
      </c>
      <c r="G826" s="254">
        <f t="shared" si="390"/>
        <v>0</v>
      </c>
      <c r="H826" s="7" t="s">
        <v>80</v>
      </c>
    </row>
    <row r="827" spans="1:8" s="32" customFormat="1" ht="20.100000000000001" customHeight="1" x14ac:dyDescent="0.2">
      <c r="A827" s="391" t="s">
        <v>231</v>
      </c>
      <c r="B827" s="394" t="s">
        <v>686</v>
      </c>
      <c r="C827" s="119" t="s">
        <v>512</v>
      </c>
      <c r="D827" s="165">
        <f>SUM(D828:D831)</f>
        <v>125386</v>
      </c>
      <c r="E827" s="165">
        <f t="shared" ref="E827:G827" si="391">SUM(E828:E831)</f>
        <v>100</v>
      </c>
      <c r="F827" s="165">
        <f t="shared" si="391"/>
        <v>58678.630000000005</v>
      </c>
      <c r="G827" s="165">
        <f t="shared" si="391"/>
        <v>100</v>
      </c>
      <c r="H827" s="228">
        <f t="shared" ref="H827:H853" si="392">F827/D827*100-100</f>
        <v>-53.201609430079912</v>
      </c>
    </row>
    <row r="828" spans="1:8" s="32" customFormat="1" ht="33.75" customHeight="1" x14ac:dyDescent="0.2">
      <c r="A828" s="392"/>
      <c r="B828" s="377"/>
      <c r="C828" s="118" t="s">
        <v>513</v>
      </c>
      <c r="D828" s="165">
        <f t="shared" ref="D828:F831" si="393">D833</f>
        <v>0</v>
      </c>
      <c r="E828" s="165">
        <f>D828/D$827*100</f>
        <v>0</v>
      </c>
      <c r="F828" s="165">
        <f t="shared" si="393"/>
        <v>0</v>
      </c>
      <c r="G828" s="165">
        <f>F828/F$827*100</f>
        <v>0</v>
      </c>
      <c r="H828" s="228" t="s">
        <v>80</v>
      </c>
    </row>
    <row r="829" spans="1:8" s="32" customFormat="1" ht="20.100000000000001" customHeight="1" x14ac:dyDescent="0.2">
      <c r="A829" s="392"/>
      <c r="B829" s="377"/>
      <c r="C829" s="118" t="s">
        <v>514</v>
      </c>
      <c r="D829" s="165">
        <f t="shared" si="393"/>
        <v>0</v>
      </c>
      <c r="E829" s="165">
        <f t="shared" ref="E829:G831" si="394">D829/D$827*100</f>
        <v>0</v>
      </c>
      <c r="F829" s="165">
        <f t="shared" si="393"/>
        <v>637.98</v>
      </c>
      <c r="G829" s="165">
        <f t="shared" si="394"/>
        <v>1.0872441977599001</v>
      </c>
      <c r="H829" s="228" t="s">
        <v>80</v>
      </c>
    </row>
    <row r="830" spans="1:8" s="32" customFormat="1" ht="20.100000000000001" customHeight="1" x14ac:dyDescent="0.2">
      <c r="A830" s="392"/>
      <c r="B830" s="377"/>
      <c r="C830" s="118" t="s">
        <v>515</v>
      </c>
      <c r="D830" s="165">
        <f t="shared" si="393"/>
        <v>117676</v>
      </c>
      <c r="E830" s="165">
        <f t="shared" si="394"/>
        <v>93.850988148597139</v>
      </c>
      <c r="F830" s="165">
        <f t="shared" si="393"/>
        <v>54114.5</v>
      </c>
      <c r="G830" s="165">
        <f t="shared" si="394"/>
        <v>92.221819084733227</v>
      </c>
      <c r="H830" s="228">
        <f t="shared" si="392"/>
        <v>-54.013987559060475</v>
      </c>
    </row>
    <row r="831" spans="1:8" s="32" customFormat="1" ht="20.100000000000001" customHeight="1" x14ac:dyDescent="0.2">
      <c r="A831" s="393"/>
      <c r="B831" s="395"/>
      <c r="C831" s="118" t="s">
        <v>516</v>
      </c>
      <c r="D831" s="165">
        <f t="shared" si="393"/>
        <v>7710</v>
      </c>
      <c r="E831" s="165">
        <f t="shared" si="394"/>
        <v>6.149011851402868</v>
      </c>
      <c r="F831" s="165">
        <f t="shared" si="393"/>
        <v>3926.15</v>
      </c>
      <c r="G831" s="165">
        <f t="shared" si="394"/>
        <v>6.6909367175068661</v>
      </c>
      <c r="H831" s="228">
        <f t="shared" si="392"/>
        <v>-49.077172503242537</v>
      </c>
    </row>
    <row r="832" spans="1:8" ht="20.100000000000001" customHeight="1" x14ac:dyDescent="0.2">
      <c r="A832" s="389" t="s">
        <v>232</v>
      </c>
      <c r="B832" s="381" t="s">
        <v>233</v>
      </c>
      <c r="C832" s="137" t="s">
        <v>512</v>
      </c>
      <c r="D832" s="254">
        <f>SUM(D833:D836)</f>
        <v>125386</v>
      </c>
      <c r="E832" s="254">
        <f t="shared" ref="E832:G832" si="395">SUM(E833:E836)</f>
        <v>100</v>
      </c>
      <c r="F832" s="254">
        <f t="shared" si="395"/>
        <v>58678.630000000005</v>
      </c>
      <c r="G832" s="254">
        <f t="shared" si="395"/>
        <v>100</v>
      </c>
      <c r="H832" s="7">
        <f t="shared" si="392"/>
        <v>-53.201609430079912</v>
      </c>
    </row>
    <row r="833" spans="1:8" ht="33.75" customHeight="1" x14ac:dyDescent="0.2">
      <c r="A833" s="389"/>
      <c r="B833" s="382"/>
      <c r="C833" s="99" t="s">
        <v>513</v>
      </c>
      <c r="D833" s="254">
        <v>0</v>
      </c>
      <c r="E833" s="254">
        <f>D833/D$832*100</f>
        <v>0</v>
      </c>
      <c r="F833" s="254">
        <v>0</v>
      </c>
      <c r="G833" s="254">
        <f>F833/F$832*100</f>
        <v>0</v>
      </c>
      <c r="H833" s="7" t="s">
        <v>80</v>
      </c>
    </row>
    <row r="834" spans="1:8" ht="20.100000000000001" customHeight="1" x14ac:dyDescent="0.2">
      <c r="A834" s="389"/>
      <c r="B834" s="382"/>
      <c r="C834" s="99" t="s">
        <v>514</v>
      </c>
      <c r="D834" s="254">
        <v>0</v>
      </c>
      <c r="E834" s="254">
        <f t="shared" ref="E834:G836" si="396">D834/D$832*100</f>
        <v>0</v>
      </c>
      <c r="F834" s="254">
        <v>637.98</v>
      </c>
      <c r="G834" s="254">
        <f t="shared" si="396"/>
        <v>1.0872441977599001</v>
      </c>
      <c r="H834" s="7" t="s">
        <v>80</v>
      </c>
    </row>
    <row r="835" spans="1:8" ht="20.100000000000001" customHeight="1" x14ac:dyDescent="0.2">
      <c r="A835" s="389"/>
      <c r="B835" s="382"/>
      <c r="C835" s="99" t="s">
        <v>515</v>
      </c>
      <c r="D835" s="254">
        <v>117676</v>
      </c>
      <c r="E835" s="254">
        <f t="shared" si="396"/>
        <v>93.850988148597139</v>
      </c>
      <c r="F835" s="254">
        <v>54114.5</v>
      </c>
      <c r="G835" s="254">
        <f t="shared" si="396"/>
        <v>92.221819084733227</v>
      </c>
      <c r="H835" s="7">
        <f t="shared" si="392"/>
        <v>-54.013987559060475</v>
      </c>
    </row>
    <row r="836" spans="1:8" ht="20.100000000000001" customHeight="1" x14ac:dyDescent="0.2">
      <c r="A836" s="390"/>
      <c r="B836" s="383"/>
      <c r="C836" s="99" t="s">
        <v>516</v>
      </c>
      <c r="D836" s="254">
        <v>7710</v>
      </c>
      <c r="E836" s="254">
        <f t="shared" si="396"/>
        <v>6.149011851402868</v>
      </c>
      <c r="F836" s="254">
        <v>3926.15</v>
      </c>
      <c r="G836" s="254">
        <f t="shared" si="396"/>
        <v>6.6909367175068661</v>
      </c>
      <c r="H836" s="7">
        <f t="shared" si="392"/>
        <v>-49.077172503242537</v>
      </c>
    </row>
    <row r="837" spans="1:8" ht="20.100000000000001" customHeight="1" x14ac:dyDescent="0.2">
      <c r="A837" s="396" t="s">
        <v>236</v>
      </c>
      <c r="B837" s="376" t="s">
        <v>687</v>
      </c>
      <c r="C837" s="119" t="s">
        <v>512</v>
      </c>
      <c r="D837" s="165">
        <f>SUM(D838:D841)</f>
        <v>52416.7</v>
      </c>
      <c r="E837" s="165">
        <f t="shared" ref="E837:G837" si="397">SUM(E838:E841)</f>
        <v>100.00000000000001</v>
      </c>
      <c r="F837" s="165">
        <f t="shared" si="397"/>
        <v>19227.2</v>
      </c>
      <c r="G837" s="165">
        <f t="shared" si="397"/>
        <v>100</v>
      </c>
      <c r="H837" s="228">
        <f t="shared" si="392"/>
        <v>-63.318560687719753</v>
      </c>
    </row>
    <row r="838" spans="1:8" ht="30" customHeight="1" x14ac:dyDescent="0.2">
      <c r="A838" s="396"/>
      <c r="B838" s="377"/>
      <c r="C838" s="118" t="s">
        <v>513</v>
      </c>
      <c r="D838" s="165">
        <f t="shared" ref="D838:F840" si="398">D843+D848+D853</f>
        <v>481</v>
      </c>
      <c r="E838" s="165">
        <f>D838/D$837*100</f>
        <v>0.91764647526456267</v>
      </c>
      <c r="F838" s="165">
        <f>F843+F848+F853</f>
        <v>249.95</v>
      </c>
      <c r="G838" s="165">
        <f>F838/F$837*100</f>
        <v>1.299981276524923</v>
      </c>
      <c r="H838" s="228">
        <f t="shared" si="392"/>
        <v>-48.03534303534304</v>
      </c>
    </row>
    <row r="839" spans="1:8" ht="20.100000000000001" customHeight="1" x14ac:dyDescent="0.2">
      <c r="A839" s="396"/>
      <c r="B839" s="377"/>
      <c r="C839" s="118" t="s">
        <v>514</v>
      </c>
      <c r="D839" s="165">
        <f t="shared" si="398"/>
        <v>407.7</v>
      </c>
      <c r="E839" s="165">
        <f t="shared" ref="E839:G841" si="399">D839/D$837*100</f>
        <v>0.7778055467055347</v>
      </c>
      <c r="F839" s="165">
        <f t="shared" si="398"/>
        <v>105.93</v>
      </c>
      <c r="G839" s="165">
        <f t="shared" si="399"/>
        <v>0.55093825413996844</v>
      </c>
      <c r="H839" s="228">
        <f t="shared" si="392"/>
        <v>-74.017660044150105</v>
      </c>
    </row>
    <row r="840" spans="1:8" ht="20.100000000000001" customHeight="1" x14ac:dyDescent="0.2">
      <c r="A840" s="396"/>
      <c r="B840" s="377"/>
      <c r="C840" s="118" t="s">
        <v>515</v>
      </c>
      <c r="D840" s="165">
        <f t="shared" si="398"/>
        <v>51528</v>
      </c>
      <c r="E840" s="165">
        <f t="shared" si="399"/>
        <v>98.304547978029916</v>
      </c>
      <c r="F840" s="165">
        <f>F845+F850+F855</f>
        <v>18871.32</v>
      </c>
      <c r="G840" s="165">
        <f t="shared" si="399"/>
        <v>98.149080469335104</v>
      </c>
      <c r="H840" s="228">
        <f t="shared" si="392"/>
        <v>-63.376571960875637</v>
      </c>
    </row>
    <row r="841" spans="1:8" ht="20.100000000000001" customHeight="1" x14ac:dyDescent="0.2">
      <c r="A841" s="397"/>
      <c r="B841" s="395"/>
      <c r="C841" s="118" t="s">
        <v>516</v>
      </c>
      <c r="D841" s="165">
        <f>D846+D851+D856</f>
        <v>0</v>
      </c>
      <c r="E841" s="165">
        <f t="shared" si="399"/>
        <v>0</v>
      </c>
      <c r="F841" s="165">
        <f>F846+F851+F856</f>
        <v>0</v>
      </c>
      <c r="G841" s="165">
        <f t="shared" si="399"/>
        <v>0</v>
      </c>
      <c r="H841" s="228" t="s">
        <v>80</v>
      </c>
    </row>
    <row r="842" spans="1:8" ht="20.100000000000001" customHeight="1" x14ac:dyDescent="0.2">
      <c r="A842" s="389" t="s">
        <v>238</v>
      </c>
      <c r="B842" s="381" t="s">
        <v>239</v>
      </c>
      <c r="C842" s="137" t="s">
        <v>512</v>
      </c>
      <c r="D842" s="254">
        <f>SUM(D843:D846)</f>
        <v>20983.7</v>
      </c>
      <c r="E842" s="254">
        <f t="shared" ref="E842:G842" si="400">SUM(E843:E846)</f>
        <v>100</v>
      </c>
      <c r="F842" s="254">
        <f t="shared" si="400"/>
        <v>9373.99</v>
      </c>
      <c r="G842" s="254">
        <f t="shared" si="400"/>
        <v>100</v>
      </c>
      <c r="H842" s="7">
        <f t="shared" si="392"/>
        <v>-55.327277839465872</v>
      </c>
    </row>
    <row r="843" spans="1:8" ht="38.25" customHeight="1" x14ac:dyDescent="0.2">
      <c r="A843" s="389"/>
      <c r="B843" s="382"/>
      <c r="C843" s="99" t="s">
        <v>513</v>
      </c>
      <c r="D843" s="254">
        <v>0</v>
      </c>
      <c r="E843" s="254">
        <f>D843/D$842*100</f>
        <v>0</v>
      </c>
      <c r="F843" s="254">
        <v>0</v>
      </c>
      <c r="G843" s="254">
        <f>F843/F$842*100</f>
        <v>0</v>
      </c>
      <c r="H843" s="7" t="s">
        <v>80</v>
      </c>
    </row>
    <row r="844" spans="1:8" ht="20.100000000000001" customHeight="1" x14ac:dyDescent="0.2">
      <c r="A844" s="389"/>
      <c r="B844" s="382"/>
      <c r="C844" s="99" t="s">
        <v>514</v>
      </c>
      <c r="D844" s="254">
        <v>407.7</v>
      </c>
      <c r="E844" s="254">
        <f t="shared" ref="E844:G846" si="401">D844/D$842*100</f>
        <v>1.9429366603601843</v>
      </c>
      <c r="F844" s="254">
        <v>105.93</v>
      </c>
      <c r="G844" s="254">
        <f t="shared" si="401"/>
        <v>1.130041743163797</v>
      </c>
      <c r="H844" s="7">
        <f t="shared" si="392"/>
        <v>-74.017660044150105</v>
      </c>
    </row>
    <row r="845" spans="1:8" ht="20.100000000000001" customHeight="1" x14ac:dyDescent="0.2">
      <c r="A845" s="389"/>
      <c r="B845" s="382"/>
      <c r="C845" s="99" t="s">
        <v>515</v>
      </c>
      <c r="D845" s="254">
        <v>20576</v>
      </c>
      <c r="E845" s="254">
        <f t="shared" si="401"/>
        <v>98.057063339639811</v>
      </c>
      <c r="F845" s="254">
        <v>9268.06</v>
      </c>
      <c r="G845" s="254">
        <f t="shared" si="401"/>
        <v>98.869958256836199</v>
      </c>
      <c r="H845" s="7">
        <f t="shared" si="392"/>
        <v>-54.956940124416796</v>
      </c>
    </row>
    <row r="846" spans="1:8" ht="20.100000000000001" customHeight="1" x14ac:dyDescent="0.2">
      <c r="A846" s="390"/>
      <c r="B846" s="383"/>
      <c r="C846" s="99" t="s">
        <v>516</v>
      </c>
      <c r="D846" s="254">
        <v>0</v>
      </c>
      <c r="E846" s="254">
        <f t="shared" si="401"/>
        <v>0</v>
      </c>
      <c r="F846" s="254">
        <v>0</v>
      </c>
      <c r="G846" s="254">
        <f t="shared" si="401"/>
        <v>0</v>
      </c>
      <c r="H846" s="7" t="s">
        <v>80</v>
      </c>
    </row>
    <row r="847" spans="1:8" ht="20.100000000000001" customHeight="1" x14ac:dyDescent="0.2">
      <c r="A847" s="351" t="s">
        <v>241</v>
      </c>
      <c r="B847" s="385" t="s">
        <v>1121</v>
      </c>
      <c r="C847" s="137" t="s">
        <v>512</v>
      </c>
      <c r="D847" s="254">
        <f>SUM(D848:D851)</f>
        <v>30952</v>
      </c>
      <c r="E847" s="254">
        <f t="shared" ref="E847:G847" si="402">SUM(E848:E851)</f>
        <v>100</v>
      </c>
      <c r="F847" s="254">
        <f t="shared" si="402"/>
        <v>9603.26</v>
      </c>
      <c r="G847" s="254">
        <f t="shared" si="402"/>
        <v>100</v>
      </c>
      <c r="H847" s="7">
        <f t="shared" si="392"/>
        <v>-68.973701214784185</v>
      </c>
    </row>
    <row r="848" spans="1:8" ht="34.5" customHeight="1" x14ac:dyDescent="0.2">
      <c r="A848" s="352"/>
      <c r="B848" s="386"/>
      <c r="C848" s="99" t="s">
        <v>513</v>
      </c>
      <c r="D848" s="254">
        <v>0</v>
      </c>
      <c r="E848" s="254">
        <f>D848/D$847*100</f>
        <v>0</v>
      </c>
      <c r="F848" s="254">
        <v>0</v>
      </c>
      <c r="G848" s="254">
        <f>F848/F$847*100</f>
        <v>0</v>
      </c>
      <c r="H848" s="7" t="s">
        <v>80</v>
      </c>
    </row>
    <row r="849" spans="1:8" ht="20.100000000000001" customHeight="1" x14ac:dyDescent="0.2">
      <c r="A849" s="352"/>
      <c r="B849" s="386"/>
      <c r="C849" s="99" t="s">
        <v>514</v>
      </c>
      <c r="D849" s="254">
        <v>0</v>
      </c>
      <c r="E849" s="254">
        <f t="shared" ref="E849:G851" si="403">D849/D$847*100</f>
        <v>0</v>
      </c>
      <c r="F849" s="254">
        <v>0</v>
      </c>
      <c r="G849" s="254">
        <f t="shared" si="403"/>
        <v>0</v>
      </c>
      <c r="H849" s="7" t="s">
        <v>80</v>
      </c>
    </row>
    <row r="850" spans="1:8" ht="20.100000000000001" customHeight="1" x14ac:dyDescent="0.2">
      <c r="A850" s="352"/>
      <c r="B850" s="386"/>
      <c r="C850" s="99" t="s">
        <v>515</v>
      </c>
      <c r="D850" s="254">
        <v>30952</v>
      </c>
      <c r="E850" s="254">
        <f t="shared" si="403"/>
        <v>100</v>
      </c>
      <c r="F850" s="254">
        <v>9603.26</v>
      </c>
      <c r="G850" s="254">
        <f t="shared" si="403"/>
        <v>100</v>
      </c>
      <c r="H850" s="7">
        <f t="shared" si="392"/>
        <v>-68.973701214784185</v>
      </c>
    </row>
    <row r="851" spans="1:8" ht="20.100000000000001" customHeight="1" x14ac:dyDescent="0.2">
      <c r="A851" s="353"/>
      <c r="B851" s="387"/>
      <c r="C851" s="99" t="s">
        <v>516</v>
      </c>
      <c r="D851" s="254">
        <v>0</v>
      </c>
      <c r="E851" s="254">
        <f t="shared" si="403"/>
        <v>0</v>
      </c>
      <c r="F851" s="254">
        <v>0</v>
      </c>
      <c r="G851" s="254">
        <f t="shared" si="403"/>
        <v>0</v>
      </c>
      <c r="H851" s="7" t="s">
        <v>80</v>
      </c>
    </row>
    <row r="852" spans="1:8" ht="20.100000000000001" customHeight="1" x14ac:dyDescent="0.2">
      <c r="A852" s="389" t="s">
        <v>243</v>
      </c>
      <c r="B852" s="381" t="s">
        <v>553</v>
      </c>
      <c r="C852" s="137" t="s">
        <v>512</v>
      </c>
      <c r="D852" s="254">
        <f>SUM(D853:D856)</f>
        <v>481</v>
      </c>
      <c r="E852" s="254">
        <f t="shared" ref="E852:G852" si="404">SUM(E853:E856)</f>
        <v>100</v>
      </c>
      <c r="F852" s="254">
        <f t="shared" si="404"/>
        <v>249.95</v>
      </c>
      <c r="G852" s="254">
        <f t="shared" si="404"/>
        <v>100</v>
      </c>
      <c r="H852" s="7">
        <f t="shared" si="392"/>
        <v>-48.03534303534304</v>
      </c>
    </row>
    <row r="853" spans="1:8" ht="34.5" customHeight="1" x14ac:dyDescent="0.2">
      <c r="A853" s="389"/>
      <c r="B853" s="382"/>
      <c r="C853" s="99" t="s">
        <v>513</v>
      </c>
      <c r="D853" s="254">
        <v>481</v>
      </c>
      <c r="E853" s="254">
        <f>D853/D$852*100</f>
        <v>100</v>
      </c>
      <c r="F853" s="254">
        <v>249.95</v>
      </c>
      <c r="G853" s="254">
        <f>F853/F$852*100</f>
        <v>100</v>
      </c>
      <c r="H853" s="7">
        <f t="shared" si="392"/>
        <v>-48.03534303534304</v>
      </c>
    </row>
    <row r="854" spans="1:8" ht="20.100000000000001" customHeight="1" x14ac:dyDescent="0.2">
      <c r="A854" s="389"/>
      <c r="B854" s="382"/>
      <c r="C854" s="99" t="s">
        <v>514</v>
      </c>
      <c r="D854" s="254">
        <v>0</v>
      </c>
      <c r="E854" s="254">
        <f t="shared" ref="E854:G856" si="405">D854/D$852*100</f>
        <v>0</v>
      </c>
      <c r="F854" s="254">
        <v>0</v>
      </c>
      <c r="G854" s="254">
        <f t="shared" si="405"/>
        <v>0</v>
      </c>
      <c r="H854" s="7" t="s">
        <v>80</v>
      </c>
    </row>
    <row r="855" spans="1:8" ht="20.100000000000001" customHeight="1" x14ac:dyDescent="0.2">
      <c r="A855" s="389"/>
      <c r="B855" s="382"/>
      <c r="C855" s="99" t="s">
        <v>515</v>
      </c>
      <c r="D855" s="254">
        <v>0</v>
      </c>
      <c r="E855" s="254">
        <f t="shared" si="405"/>
        <v>0</v>
      </c>
      <c r="F855" s="254">
        <v>0</v>
      </c>
      <c r="G855" s="254">
        <f t="shared" si="405"/>
        <v>0</v>
      </c>
      <c r="H855" s="7" t="s">
        <v>80</v>
      </c>
    </row>
    <row r="856" spans="1:8" ht="20.100000000000001" customHeight="1" x14ac:dyDescent="0.2">
      <c r="A856" s="390"/>
      <c r="B856" s="383"/>
      <c r="C856" s="99" t="s">
        <v>516</v>
      </c>
      <c r="D856" s="254">
        <v>0</v>
      </c>
      <c r="E856" s="254">
        <f t="shared" si="405"/>
        <v>0</v>
      </c>
      <c r="F856" s="254">
        <v>0</v>
      </c>
      <c r="G856" s="254">
        <f t="shared" si="405"/>
        <v>0</v>
      </c>
      <c r="H856" s="7" t="s">
        <v>80</v>
      </c>
    </row>
    <row r="857" spans="1:8" ht="20.100000000000001" customHeight="1" x14ac:dyDescent="0.2">
      <c r="A857" s="396" t="s">
        <v>246</v>
      </c>
      <c r="B857" s="376" t="s">
        <v>1001</v>
      </c>
      <c r="C857" s="119" t="s">
        <v>512</v>
      </c>
      <c r="D857" s="165">
        <f>SUM(D858:D861)</f>
        <v>6062.0999999999995</v>
      </c>
      <c r="E857" s="165">
        <f t="shared" ref="E857:G857" si="406">SUM(E858:E861)</f>
        <v>100.00000000000001</v>
      </c>
      <c r="F857" s="165">
        <f t="shared" si="406"/>
        <v>4006.44</v>
      </c>
      <c r="G857" s="165">
        <f t="shared" si="406"/>
        <v>100</v>
      </c>
      <c r="H857" s="228">
        <f t="shared" ref="H857:H873" si="407">F857/D857*100-100</f>
        <v>-33.910031177314778</v>
      </c>
    </row>
    <row r="858" spans="1:8" ht="35.25" customHeight="1" x14ac:dyDescent="0.2">
      <c r="A858" s="396"/>
      <c r="B858" s="377"/>
      <c r="C858" s="118" t="s">
        <v>513</v>
      </c>
      <c r="D858" s="165">
        <f>D863+D868+D873</f>
        <v>4775</v>
      </c>
      <c r="E858" s="165">
        <f>D858/D$857*100</f>
        <v>78.768083667376004</v>
      </c>
      <c r="F858" s="165">
        <f>F863+F868+F873</f>
        <v>3856.94</v>
      </c>
      <c r="G858" s="165">
        <f>F858/F$857*100</f>
        <v>96.268507702598811</v>
      </c>
      <c r="H858" s="228">
        <f t="shared" si="407"/>
        <v>-19.226387434554965</v>
      </c>
    </row>
    <row r="859" spans="1:8" ht="20.100000000000001" customHeight="1" x14ac:dyDescent="0.2">
      <c r="A859" s="396"/>
      <c r="B859" s="377"/>
      <c r="C859" s="118" t="s">
        <v>514</v>
      </c>
      <c r="D859" s="165">
        <f>D864+D869+D874</f>
        <v>898.7</v>
      </c>
      <c r="E859" s="165">
        <f t="shared" ref="E859:G861" si="408">D859/D$857*100</f>
        <v>14.824895663219017</v>
      </c>
      <c r="F859" s="165">
        <f>F864+F869+F874</f>
        <v>0</v>
      </c>
      <c r="G859" s="165">
        <f t="shared" si="408"/>
        <v>0</v>
      </c>
      <c r="H859" s="228">
        <f t="shared" si="407"/>
        <v>-100</v>
      </c>
    </row>
    <row r="860" spans="1:8" ht="20.100000000000001" customHeight="1" x14ac:dyDescent="0.2">
      <c r="A860" s="396"/>
      <c r="B860" s="377"/>
      <c r="C860" s="118" t="s">
        <v>515</v>
      </c>
      <c r="D860" s="165">
        <f>D865+D870+D875</f>
        <v>388.4</v>
      </c>
      <c r="E860" s="165">
        <f t="shared" si="408"/>
        <v>6.407020669404992</v>
      </c>
      <c r="F860" s="165">
        <f>F865+F870+F875</f>
        <v>149.5</v>
      </c>
      <c r="G860" s="165">
        <f t="shared" si="408"/>
        <v>3.7314922974011844</v>
      </c>
      <c r="H860" s="228">
        <f t="shared" si="407"/>
        <v>-61.508753861997938</v>
      </c>
    </row>
    <row r="861" spans="1:8" ht="20.100000000000001" customHeight="1" x14ac:dyDescent="0.2">
      <c r="A861" s="397"/>
      <c r="B861" s="395"/>
      <c r="C861" s="118" t="s">
        <v>516</v>
      </c>
      <c r="D861" s="165">
        <f>D866+D871+D876</f>
        <v>0</v>
      </c>
      <c r="E861" s="165">
        <f t="shared" si="408"/>
        <v>0</v>
      </c>
      <c r="F861" s="165">
        <f>F866+F871+F876</f>
        <v>0</v>
      </c>
      <c r="G861" s="165">
        <f t="shared" si="408"/>
        <v>0</v>
      </c>
      <c r="H861" s="228" t="s">
        <v>80</v>
      </c>
    </row>
    <row r="862" spans="1:8" ht="20.100000000000001" customHeight="1" x14ac:dyDescent="0.2">
      <c r="A862" s="389" t="s">
        <v>247</v>
      </c>
      <c r="B862" s="381" t="s">
        <v>913</v>
      </c>
      <c r="C862" s="137" t="s">
        <v>512</v>
      </c>
      <c r="D862" s="254">
        <f>SUM(D863:D866)</f>
        <v>1889.1</v>
      </c>
      <c r="E862" s="254">
        <f t="shared" ref="E862:G862" si="409">SUM(E863:E866)</f>
        <v>100</v>
      </c>
      <c r="F862" s="254">
        <f t="shared" si="409"/>
        <v>157.4</v>
      </c>
      <c r="G862" s="254">
        <f t="shared" si="409"/>
        <v>99.999999999999986</v>
      </c>
      <c r="H862" s="7">
        <f t="shared" si="407"/>
        <v>-91.667990048171092</v>
      </c>
    </row>
    <row r="863" spans="1:8" ht="33.75" customHeight="1" x14ac:dyDescent="0.2">
      <c r="A863" s="389"/>
      <c r="B863" s="382"/>
      <c r="C863" s="99" t="s">
        <v>513</v>
      </c>
      <c r="D863" s="254">
        <v>602</v>
      </c>
      <c r="E863" s="254">
        <f>D863/D$862*100</f>
        <v>31.867026626435869</v>
      </c>
      <c r="F863" s="254">
        <v>7.9</v>
      </c>
      <c r="G863" s="254">
        <f t="shared" ref="G863" si="410">F863/F$862*100</f>
        <v>5.0190597204574336</v>
      </c>
      <c r="H863" s="7">
        <f t="shared" si="407"/>
        <v>-98.687707641196013</v>
      </c>
    </row>
    <row r="864" spans="1:8" ht="20.100000000000001" customHeight="1" x14ac:dyDescent="0.2">
      <c r="A864" s="389"/>
      <c r="B864" s="382"/>
      <c r="C864" s="99" t="s">
        <v>514</v>
      </c>
      <c r="D864" s="254">
        <v>898.7</v>
      </c>
      <c r="E864" s="254">
        <f t="shared" ref="E864:G866" si="411">D864/D$862*100</f>
        <v>47.572918320893557</v>
      </c>
      <c r="F864" s="254">
        <v>0</v>
      </c>
      <c r="G864" s="254">
        <f t="shared" si="411"/>
        <v>0</v>
      </c>
      <c r="H864" s="7">
        <f t="shared" si="407"/>
        <v>-100</v>
      </c>
    </row>
    <row r="865" spans="1:8" ht="20.100000000000001" customHeight="1" x14ac:dyDescent="0.2">
      <c r="A865" s="389"/>
      <c r="B865" s="382"/>
      <c r="C865" s="99" t="s">
        <v>515</v>
      </c>
      <c r="D865" s="254">
        <v>388.4</v>
      </c>
      <c r="E865" s="254">
        <f t="shared" si="411"/>
        <v>20.560055052670585</v>
      </c>
      <c r="F865" s="254">
        <v>149.5</v>
      </c>
      <c r="G865" s="254">
        <f t="shared" si="411"/>
        <v>94.980940279542551</v>
      </c>
      <c r="H865" s="7">
        <f t="shared" si="407"/>
        <v>-61.508753861997938</v>
      </c>
    </row>
    <row r="866" spans="1:8" ht="20.100000000000001" customHeight="1" x14ac:dyDescent="0.2">
      <c r="A866" s="390"/>
      <c r="B866" s="383"/>
      <c r="C866" s="99" t="s">
        <v>516</v>
      </c>
      <c r="D866" s="254">
        <v>0</v>
      </c>
      <c r="E866" s="254">
        <f t="shared" si="411"/>
        <v>0</v>
      </c>
      <c r="F866" s="254">
        <v>0</v>
      </c>
      <c r="G866" s="254">
        <f t="shared" si="411"/>
        <v>0</v>
      </c>
      <c r="H866" s="7" t="s">
        <v>80</v>
      </c>
    </row>
    <row r="867" spans="1:8" ht="20.100000000000001" customHeight="1" x14ac:dyDescent="0.2">
      <c r="A867" s="389" t="s">
        <v>248</v>
      </c>
      <c r="B867" s="385" t="s">
        <v>554</v>
      </c>
      <c r="C867" s="137" t="s">
        <v>512</v>
      </c>
      <c r="D867" s="254">
        <f>SUM(D868:D871)</f>
        <v>542</v>
      </c>
      <c r="E867" s="254">
        <f t="shared" ref="E867:G867" si="412">SUM(E868:E871)</f>
        <v>100</v>
      </c>
      <c r="F867" s="254">
        <f t="shared" si="412"/>
        <v>218.04</v>
      </c>
      <c r="G867" s="254">
        <f t="shared" si="412"/>
        <v>100</v>
      </c>
      <c r="H867" s="7">
        <f t="shared" si="407"/>
        <v>-59.771217712177119</v>
      </c>
    </row>
    <row r="868" spans="1:8" ht="33.75" customHeight="1" x14ac:dyDescent="0.2">
      <c r="A868" s="389"/>
      <c r="B868" s="386"/>
      <c r="C868" s="99" t="s">
        <v>513</v>
      </c>
      <c r="D868" s="254">
        <v>542</v>
      </c>
      <c r="E868" s="254">
        <f>D868/D$867*100</f>
        <v>100</v>
      </c>
      <c r="F868" s="254">
        <v>218.04</v>
      </c>
      <c r="G868" s="254">
        <f>F868/F867*100</f>
        <v>100</v>
      </c>
      <c r="H868" s="7">
        <f t="shared" si="407"/>
        <v>-59.771217712177119</v>
      </c>
    </row>
    <row r="869" spans="1:8" ht="20.100000000000001" customHeight="1" x14ac:dyDescent="0.2">
      <c r="A869" s="389"/>
      <c r="B869" s="386"/>
      <c r="C869" s="99" t="s">
        <v>514</v>
      </c>
      <c r="D869" s="254">
        <v>0</v>
      </c>
      <c r="E869" s="254">
        <f>D869/D$867*100</f>
        <v>0</v>
      </c>
      <c r="F869" s="254">
        <v>0</v>
      </c>
      <c r="G869" s="254">
        <f>F869/F$867*100</f>
        <v>0</v>
      </c>
      <c r="H869" s="7" t="s">
        <v>80</v>
      </c>
    </row>
    <row r="870" spans="1:8" ht="20.100000000000001" customHeight="1" x14ac:dyDescent="0.2">
      <c r="A870" s="389"/>
      <c r="B870" s="386"/>
      <c r="C870" s="99" t="s">
        <v>515</v>
      </c>
      <c r="D870" s="254">
        <v>0</v>
      </c>
      <c r="E870" s="254">
        <f t="shared" ref="E870:G871" si="413">D870/D$867*100</f>
        <v>0</v>
      </c>
      <c r="F870" s="254">
        <v>0</v>
      </c>
      <c r="G870" s="254">
        <f t="shared" si="413"/>
        <v>0</v>
      </c>
      <c r="H870" s="7" t="s">
        <v>80</v>
      </c>
    </row>
    <row r="871" spans="1:8" ht="20.100000000000001" customHeight="1" x14ac:dyDescent="0.2">
      <c r="A871" s="390"/>
      <c r="B871" s="387"/>
      <c r="C871" s="99" t="s">
        <v>516</v>
      </c>
      <c r="D871" s="254">
        <v>0</v>
      </c>
      <c r="E871" s="254">
        <f t="shared" si="413"/>
        <v>0</v>
      </c>
      <c r="F871" s="254">
        <v>0</v>
      </c>
      <c r="G871" s="254">
        <f t="shared" si="413"/>
        <v>0</v>
      </c>
      <c r="H871" s="7" t="s">
        <v>80</v>
      </c>
    </row>
    <row r="872" spans="1:8" ht="20.100000000000001" customHeight="1" x14ac:dyDescent="0.2">
      <c r="A872" s="389" t="s">
        <v>249</v>
      </c>
      <c r="B872" s="381" t="s">
        <v>250</v>
      </c>
      <c r="C872" s="137" t="s">
        <v>512</v>
      </c>
      <c r="D872" s="254">
        <f>SUM(D873:D876)</f>
        <v>3631</v>
      </c>
      <c r="E872" s="254">
        <f t="shared" ref="E872:G872" si="414">SUM(E873:E876)</f>
        <v>100</v>
      </c>
      <c r="F872" s="254">
        <f t="shared" si="414"/>
        <v>3631</v>
      </c>
      <c r="G872" s="254">
        <f t="shared" si="414"/>
        <v>100</v>
      </c>
      <c r="H872" s="7">
        <f t="shared" si="407"/>
        <v>0</v>
      </c>
    </row>
    <row r="873" spans="1:8" ht="33" customHeight="1" x14ac:dyDescent="0.2">
      <c r="A873" s="389"/>
      <c r="B873" s="382"/>
      <c r="C873" s="99" t="s">
        <v>513</v>
      </c>
      <c r="D873" s="254">
        <v>3631</v>
      </c>
      <c r="E873" s="254">
        <f>D873/D$872*100</f>
        <v>100</v>
      </c>
      <c r="F873" s="254">
        <v>3631</v>
      </c>
      <c r="G873" s="254">
        <f>F873/F$872*100</f>
        <v>100</v>
      </c>
      <c r="H873" s="7">
        <f t="shared" si="407"/>
        <v>0</v>
      </c>
    </row>
    <row r="874" spans="1:8" ht="20.100000000000001" customHeight="1" x14ac:dyDescent="0.2">
      <c r="A874" s="389"/>
      <c r="B874" s="382"/>
      <c r="C874" s="99" t="s">
        <v>514</v>
      </c>
      <c r="D874" s="254">
        <v>0</v>
      </c>
      <c r="E874" s="254">
        <f t="shared" ref="E874:G876" si="415">D874/D$872*100</f>
        <v>0</v>
      </c>
      <c r="F874" s="254">
        <v>0</v>
      </c>
      <c r="G874" s="254">
        <f t="shared" si="415"/>
        <v>0</v>
      </c>
      <c r="H874" s="7" t="s">
        <v>80</v>
      </c>
    </row>
    <row r="875" spans="1:8" ht="20.100000000000001" customHeight="1" x14ac:dyDescent="0.2">
      <c r="A875" s="389"/>
      <c r="B875" s="382"/>
      <c r="C875" s="99" t="s">
        <v>515</v>
      </c>
      <c r="D875" s="254">
        <v>0</v>
      </c>
      <c r="E875" s="254">
        <f t="shared" si="415"/>
        <v>0</v>
      </c>
      <c r="F875" s="254">
        <v>0</v>
      </c>
      <c r="G875" s="254">
        <f t="shared" si="415"/>
        <v>0</v>
      </c>
      <c r="H875" s="7" t="s">
        <v>80</v>
      </c>
    </row>
    <row r="876" spans="1:8" ht="20.100000000000001" customHeight="1" x14ac:dyDescent="0.2">
      <c r="A876" s="390"/>
      <c r="B876" s="383"/>
      <c r="C876" s="99" t="s">
        <v>516</v>
      </c>
      <c r="D876" s="254">
        <v>0</v>
      </c>
      <c r="E876" s="254">
        <f t="shared" si="415"/>
        <v>0</v>
      </c>
      <c r="F876" s="254">
        <v>0</v>
      </c>
      <c r="G876" s="254">
        <f t="shared" si="415"/>
        <v>0</v>
      </c>
      <c r="H876" s="7" t="s">
        <v>80</v>
      </c>
    </row>
    <row r="877" spans="1:8" ht="20.100000000000001" customHeight="1" x14ac:dyDescent="0.2">
      <c r="A877" s="396" t="s">
        <v>251</v>
      </c>
      <c r="B877" s="376" t="s">
        <v>688</v>
      </c>
      <c r="C877" s="119" t="s">
        <v>512</v>
      </c>
      <c r="D877" s="165">
        <f>SUM(D878:D881)</f>
        <v>30582.400000000001</v>
      </c>
      <c r="E877" s="165">
        <f t="shared" ref="E877:G877" si="416">SUM(E878:E881)</f>
        <v>100</v>
      </c>
      <c r="F877" s="165">
        <f t="shared" si="416"/>
        <v>24658.5</v>
      </c>
      <c r="G877" s="165">
        <f t="shared" si="416"/>
        <v>100</v>
      </c>
      <c r="H877" s="228">
        <f t="shared" ref="H877:H889" si="417">F877/D877*100-100</f>
        <v>-19.37029140943811</v>
      </c>
    </row>
    <row r="878" spans="1:8" ht="30.75" customHeight="1" x14ac:dyDescent="0.2">
      <c r="A878" s="396"/>
      <c r="B878" s="377"/>
      <c r="C878" s="118" t="s">
        <v>513</v>
      </c>
      <c r="D878" s="165">
        <f>D883+D888</f>
        <v>0</v>
      </c>
      <c r="E878" s="165">
        <f>D878/D$877*100</f>
        <v>0</v>
      </c>
      <c r="F878" s="165">
        <f>F883+F888</f>
        <v>0</v>
      </c>
      <c r="G878" s="165">
        <f>F878/F$877*100</f>
        <v>0</v>
      </c>
      <c r="H878" s="228" t="s">
        <v>80</v>
      </c>
    </row>
    <row r="879" spans="1:8" ht="20.100000000000001" customHeight="1" x14ac:dyDescent="0.2">
      <c r="A879" s="396"/>
      <c r="B879" s="377"/>
      <c r="C879" s="118" t="s">
        <v>514</v>
      </c>
      <c r="D879" s="165">
        <f>D884+D889</f>
        <v>3306.4</v>
      </c>
      <c r="E879" s="165">
        <f t="shared" ref="E879:G881" si="418">D879/D$877*100</f>
        <v>10.811447106832688</v>
      </c>
      <c r="F879" s="165">
        <f>F884+F889</f>
        <v>4959.25</v>
      </c>
      <c r="G879" s="165">
        <f t="shared" si="418"/>
        <v>20.11172617961352</v>
      </c>
      <c r="H879" s="228">
        <f t="shared" si="417"/>
        <v>49.989414468908791</v>
      </c>
    </row>
    <row r="880" spans="1:8" ht="20.100000000000001" customHeight="1" x14ac:dyDescent="0.2">
      <c r="A880" s="396"/>
      <c r="B880" s="377"/>
      <c r="C880" s="118" t="s">
        <v>515</v>
      </c>
      <c r="D880" s="165">
        <f>D885+D890</f>
        <v>27276</v>
      </c>
      <c r="E880" s="165">
        <f t="shared" si="418"/>
        <v>89.188552893167312</v>
      </c>
      <c r="F880" s="165">
        <f>F885+F890</f>
        <v>19699.25</v>
      </c>
      <c r="G880" s="165">
        <f t="shared" si="418"/>
        <v>79.888273820386473</v>
      </c>
      <c r="H880" s="228">
        <f t="shared" si="417"/>
        <v>-27.77808329667107</v>
      </c>
    </row>
    <row r="881" spans="1:8" ht="20.100000000000001" customHeight="1" x14ac:dyDescent="0.2">
      <c r="A881" s="397"/>
      <c r="B881" s="395"/>
      <c r="C881" s="118" t="s">
        <v>516</v>
      </c>
      <c r="D881" s="165">
        <f>D886+D891</f>
        <v>0</v>
      </c>
      <c r="E881" s="165">
        <f t="shared" si="418"/>
        <v>0</v>
      </c>
      <c r="F881" s="165">
        <f>F886+F891</f>
        <v>0</v>
      </c>
      <c r="G881" s="165">
        <f t="shared" si="418"/>
        <v>0</v>
      </c>
      <c r="H881" s="228" t="s">
        <v>80</v>
      </c>
    </row>
    <row r="882" spans="1:8" ht="20.100000000000001" customHeight="1" x14ac:dyDescent="0.2">
      <c r="A882" s="389" t="s">
        <v>252</v>
      </c>
      <c r="B882" s="381" t="s">
        <v>555</v>
      </c>
      <c r="C882" s="137" t="s">
        <v>512</v>
      </c>
      <c r="D882" s="254">
        <f>SUM(D883:D886)</f>
        <v>27276</v>
      </c>
      <c r="E882" s="254">
        <f t="shared" ref="E882:G882" si="419">SUM(E883:E886)</f>
        <v>100</v>
      </c>
      <c r="F882" s="254">
        <f t="shared" si="419"/>
        <v>19699.25</v>
      </c>
      <c r="G882" s="254">
        <f t="shared" si="419"/>
        <v>100</v>
      </c>
      <c r="H882" s="7">
        <f t="shared" si="417"/>
        <v>-27.77808329667107</v>
      </c>
    </row>
    <row r="883" spans="1:8" ht="38.25" customHeight="1" x14ac:dyDescent="0.2">
      <c r="A883" s="389"/>
      <c r="B883" s="382"/>
      <c r="C883" s="99" t="s">
        <v>513</v>
      </c>
      <c r="D883" s="254">
        <v>0</v>
      </c>
      <c r="E883" s="254">
        <f>D883/D$882*100</f>
        <v>0</v>
      </c>
      <c r="F883" s="254">
        <v>0</v>
      </c>
      <c r="G883" s="254">
        <f>F883/F$882*100</f>
        <v>0</v>
      </c>
      <c r="H883" s="7" t="s">
        <v>80</v>
      </c>
    </row>
    <row r="884" spans="1:8" ht="20.100000000000001" customHeight="1" x14ac:dyDescent="0.2">
      <c r="A884" s="389"/>
      <c r="B884" s="382"/>
      <c r="C884" s="99" t="s">
        <v>514</v>
      </c>
      <c r="D884" s="254">
        <v>0</v>
      </c>
      <c r="E884" s="254">
        <f t="shared" ref="E884:G886" si="420">D884/D$882*100</f>
        <v>0</v>
      </c>
      <c r="F884" s="254">
        <v>0</v>
      </c>
      <c r="G884" s="254">
        <f t="shared" si="420"/>
        <v>0</v>
      </c>
      <c r="H884" s="7" t="s">
        <v>80</v>
      </c>
    </row>
    <row r="885" spans="1:8" ht="20.100000000000001" customHeight="1" x14ac:dyDescent="0.2">
      <c r="A885" s="389"/>
      <c r="B885" s="382"/>
      <c r="C885" s="99" t="s">
        <v>515</v>
      </c>
      <c r="D885" s="254">
        <v>27276</v>
      </c>
      <c r="E885" s="254">
        <f t="shared" si="420"/>
        <v>100</v>
      </c>
      <c r="F885" s="254">
        <v>19699.25</v>
      </c>
      <c r="G885" s="254">
        <f t="shared" si="420"/>
        <v>100</v>
      </c>
      <c r="H885" s="7">
        <f t="shared" si="417"/>
        <v>-27.77808329667107</v>
      </c>
    </row>
    <row r="886" spans="1:8" ht="20.100000000000001" customHeight="1" x14ac:dyDescent="0.2">
      <c r="A886" s="390"/>
      <c r="B886" s="383"/>
      <c r="C886" s="99" t="s">
        <v>516</v>
      </c>
      <c r="D886" s="254">
        <v>0</v>
      </c>
      <c r="E886" s="254">
        <f t="shared" si="420"/>
        <v>0</v>
      </c>
      <c r="F886" s="254">
        <v>0</v>
      </c>
      <c r="G886" s="254">
        <f t="shared" si="420"/>
        <v>0</v>
      </c>
      <c r="H886" s="7" t="s">
        <v>80</v>
      </c>
    </row>
    <row r="887" spans="1:8" ht="20.100000000000001" customHeight="1" x14ac:dyDescent="0.2">
      <c r="A887" s="351" t="s">
        <v>253</v>
      </c>
      <c r="B887" s="385" t="s">
        <v>1123</v>
      </c>
      <c r="C887" s="137" t="s">
        <v>512</v>
      </c>
      <c r="D887" s="254">
        <f>SUM(D888:D891)</f>
        <v>3306.4</v>
      </c>
      <c r="E887" s="254">
        <f t="shared" ref="E887:G887" si="421">SUM(E888:E891)</f>
        <v>100</v>
      </c>
      <c r="F887" s="254">
        <f t="shared" si="421"/>
        <v>4959.25</v>
      </c>
      <c r="G887" s="254">
        <f t="shared" si="421"/>
        <v>100</v>
      </c>
      <c r="H887" s="7">
        <f t="shared" si="417"/>
        <v>49.989414468908791</v>
      </c>
    </row>
    <row r="888" spans="1:8" ht="33.75" customHeight="1" x14ac:dyDescent="0.2">
      <c r="A888" s="352"/>
      <c r="B888" s="382"/>
      <c r="C888" s="99" t="s">
        <v>513</v>
      </c>
      <c r="D888" s="254">
        <v>0</v>
      </c>
      <c r="E888" s="254">
        <f>D888/D$887*100</f>
        <v>0</v>
      </c>
      <c r="F888" s="254">
        <v>0</v>
      </c>
      <c r="G888" s="254">
        <f>F888/F$887*100</f>
        <v>0</v>
      </c>
      <c r="H888" s="7" t="s">
        <v>80</v>
      </c>
    </row>
    <row r="889" spans="1:8" ht="20.100000000000001" customHeight="1" x14ac:dyDescent="0.2">
      <c r="A889" s="352"/>
      <c r="B889" s="382"/>
      <c r="C889" s="99" t="s">
        <v>514</v>
      </c>
      <c r="D889" s="254">
        <v>3306.4</v>
      </c>
      <c r="E889" s="254">
        <f t="shared" ref="E889:G891" si="422">D889/D$887*100</f>
        <v>100</v>
      </c>
      <c r="F889" s="254">
        <v>4959.25</v>
      </c>
      <c r="G889" s="254">
        <f t="shared" si="422"/>
        <v>100</v>
      </c>
      <c r="H889" s="7">
        <f t="shared" si="417"/>
        <v>49.989414468908791</v>
      </c>
    </row>
    <row r="890" spans="1:8" ht="20.100000000000001" customHeight="1" x14ac:dyDescent="0.2">
      <c r="A890" s="352"/>
      <c r="B890" s="382"/>
      <c r="C890" s="99" t="s">
        <v>515</v>
      </c>
      <c r="D890" s="254">
        <v>0</v>
      </c>
      <c r="E890" s="254">
        <f t="shared" si="422"/>
        <v>0</v>
      </c>
      <c r="F890" s="254">
        <v>0</v>
      </c>
      <c r="G890" s="254">
        <f t="shared" si="422"/>
        <v>0</v>
      </c>
      <c r="H890" s="7" t="s">
        <v>80</v>
      </c>
    </row>
    <row r="891" spans="1:8" ht="20.100000000000001" customHeight="1" x14ac:dyDescent="0.2">
      <c r="A891" s="353"/>
      <c r="B891" s="383"/>
      <c r="C891" s="99" t="s">
        <v>516</v>
      </c>
      <c r="D891" s="254">
        <v>0</v>
      </c>
      <c r="E891" s="254">
        <f t="shared" si="422"/>
        <v>0</v>
      </c>
      <c r="F891" s="254">
        <v>0</v>
      </c>
      <c r="G891" s="254">
        <f t="shared" si="422"/>
        <v>0</v>
      </c>
      <c r="H891" s="7" t="s">
        <v>80</v>
      </c>
    </row>
    <row r="892" spans="1:8" ht="20.100000000000001" customHeight="1" x14ac:dyDescent="0.2">
      <c r="A892" s="391" t="s">
        <v>255</v>
      </c>
      <c r="B892" s="394" t="s">
        <v>1124</v>
      </c>
      <c r="C892" s="119" t="s">
        <v>512</v>
      </c>
      <c r="D892" s="165">
        <f>SUM(D893:D896)</f>
        <v>19579.2</v>
      </c>
      <c r="E892" s="165">
        <f t="shared" ref="E892:G892" si="423">SUM(E893:E896)</f>
        <v>100</v>
      </c>
      <c r="F892" s="165">
        <f t="shared" si="423"/>
        <v>8944.57</v>
      </c>
      <c r="G892" s="165">
        <f t="shared" si="423"/>
        <v>100.00000000000001</v>
      </c>
      <c r="H892" s="228">
        <f t="shared" ref="H892:H925" si="424">F892/D892*100-100</f>
        <v>-54.315957751082784</v>
      </c>
    </row>
    <row r="893" spans="1:8" ht="33" customHeight="1" x14ac:dyDescent="0.2">
      <c r="A893" s="392"/>
      <c r="B893" s="377"/>
      <c r="C893" s="118" t="s">
        <v>513</v>
      </c>
      <c r="D893" s="165">
        <f>D898+D903+D908+D913+D918+D923</f>
        <v>916</v>
      </c>
      <c r="E893" s="165">
        <f>D893/D$892*100</f>
        <v>4.6784342567622783</v>
      </c>
      <c r="F893" s="165">
        <f>F898+F903+F908+F913+F918+F923</f>
        <v>403.73</v>
      </c>
      <c r="G893" s="165">
        <f>F893/F$892*100</f>
        <v>4.5136881929483481</v>
      </c>
      <c r="H893" s="228">
        <f t="shared" si="424"/>
        <v>-55.924672489082965</v>
      </c>
    </row>
    <row r="894" spans="1:8" ht="20.100000000000001" customHeight="1" x14ac:dyDescent="0.2">
      <c r="A894" s="392"/>
      <c r="B894" s="377"/>
      <c r="C894" s="118" t="s">
        <v>514</v>
      </c>
      <c r="D894" s="165">
        <f>D899+D904+D909</f>
        <v>0</v>
      </c>
      <c r="E894" s="165">
        <f t="shared" ref="E894:G896" si="425">D894/D$892*100</f>
        <v>0</v>
      </c>
      <c r="F894" s="165">
        <f>F899+F909+F914+F919+F924</f>
        <v>0</v>
      </c>
      <c r="G894" s="165">
        <f t="shared" si="425"/>
        <v>0</v>
      </c>
      <c r="H894" s="228" t="s">
        <v>80</v>
      </c>
    </row>
    <row r="895" spans="1:8" ht="20.100000000000001" customHeight="1" x14ac:dyDescent="0.2">
      <c r="A895" s="392"/>
      <c r="B895" s="377"/>
      <c r="C895" s="118" t="s">
        <v>515</v>
      </c>
      <c r="D895" s="165">
        <f>D900+D905+D910+D915+D920+D925</f>
        <v>18663.2</v>
      </c>
      <c r="E895" s="165">
        <f t="shared" si="425"/>
        <v>95.321565743237727</v>
      </c>
      <c r="F895" s="165">
        <f>F900+F905+F910+F915+F920+F925</f>
        <v>8540.84</v>
      </c>
      <c r="G895" s="165">
        <f t="shared" si="425"/>
        <v>95.486311807051663</v>
      </c>
      <c r="H895" s="228">
        <f t="shared" si="424"/>
        <v>-54.237001157357795</v>
      </c>
    </row>
    <row r="896" spans="1:8" ht="20.100000000000001" customHeight="1" x14ac:dyDescent="0.2">
      <c r="A896" s="393"/>
      <c r="B896" s="395"/>
      <c r="C896" s="118" t="s">
        <v>516</v>
      </c>
      <c r="D896" s="165">
        <f>D901+D906+D911+D916+D921+D926</f>
        <v>0</v>
      </c>
      <c r="E896" s="165">
        <f t="shared" si="425"/>
        <v>0</v>
      </c>
      <c r="F896" s="165">
        <f>F901+F906+F911+F916+F921+F926</f>
        <v>0</v>
      </c>
      <c r="G896" s="165">
        <f t="shared" si="425"/>
        <v>0</v>
      </c>
      <c r="H896" s="228" t="s">
        <v>80</v>
      </c>
    </row>
    <row r="897" spans="1:8" ht="20.100000000000001" customHeight="1" x14ac:dyDescent="0.2">
      <c r="A897" s="389" t="s">
        <v>256</v>
      </c>
      <c r="B897" s="381" t="s">
        <v>257</v>
      </c>
      <c r="C897" s="137" t="s">
        <v>512</v>
      </c>
      <c r="D897" s="254">
        <f>SUM(D898:D901)</f>
        <v>12918</v>
      </c>
      <c r="E897" s="254">
        <f t="shared" ref="E897:G897" si="426">SUM(E898:E901)</f>
        <v>100</v>
      </c>
      <c r="F897" s="254">
        <f t="shared" si="426"/>
        <v>5940</v>
      </c>
      <c r="G897" s="254">
        <f t="shared" si="426"/>
        <v>100</v>
      </c>
      <c r="H897" s="7">
        <f t="shared" si="424"/>
        <v>-54.017649790989317</v>
      </c>
    </row>
    <row r="898" spans="1:8" ht="33.75" customHeight="1" x14ac:dyDescent="0.2">
      <c r="A898" s="389"/>
      <c r="B898" s="382"/>
      <c r="C898" s="99" t="s">
        <v>513</v>
      </c>
      <c r="D898" s="254">
        <v>0</v>
      </c>
      <c r="E898" s="254">
        <f>D898/D$897*100</f>
        <v>0</v>
      </c>
      <c r="F898" s="254">
        <v>0</v>
      </c>
      <c r="G898" s="254">
        <f>F898/F$897*100</f>
        <v>0</v>
      </c>
      <c r="H898" s="7" t="s">
        <v>80</v>
      </c>
    </row>
    <row r="899" spans="1:8" ht="20.100000000000001" customHeight="1" x14ac:dyDescent="0.2">
      <c r="A899" s="389"/>
      <c r="B899" s="382"/>
      <c r="C899" s="99" t="s">
        <v>514</v>
      </c>
      <c r="D899" s="254">
        <v>0</v>
      </c>
      <c r="E899" s="254">
        <f t="shared" ref="E899:G901" si="427">D899/D$897*100</f>
        <v>0</v>
      </c>
      <c r="F899" s="254">
        <v>0</v>
      </c>
      <c r="G899" s="254">
        <f t="shared" si="427"/>
        <v>0</v>
      </c>
      <c r="H899" s="7" t="s">
        <v>80</v>
      </c>
    </row>
    <row r="900" spans="1:8" ht="20.100000000000001" customHeight="1" x14ac:dyDescent="0.2">
      <c r="A900" s="389"/>
      <c r="B900" s="382"/>
      <c r="C900" s="99" t="s">
        <v>515</v>
      </c>
      <c r="D900" s="254">
        <v>12918</v>
      </c>
      <c r="E900" s="254">
        <f t="shared" si="427"/>
        <v>100</v>
      </c>
      <c r="F900" s="254">
        <v>5940</v>
      </c>
      <c r="G900" s="254">
        <f t="shared" si="427"/>
        <v>100</v>
      </c>
      <c r="H900" s="7">
        <f t="shared" si="424"/>
        <v>-54.017649790989317</v>
      </c>
    </row>
    <row r="901" spans="1:8" ht="20.100000000000001" customHeight="1" x14ac:dyDescent="0.2">
      <c r="A901" s="390"/>
      <c r="B901" s="383"/>
      <c r="C901" s="99" t="s">
        <v>516</v>
      </c>
      <c r="D901" s="254">
        <v>0</v>
      </c>
      <c r="E901" s="254">
        <f t="shared" si="427"/>
        <v>0</v>
      </c>
      <c r="F901" s="254">
        <v>0</v>
      </c>
      <c r="G901" s="254">
        <f t="shared" si="427"/>
        <v>0</v>
      </c>
      <c r="H901" s="7" t="s">
        <v>80</v>
      </c>
    </row>
    <row r="902" spans="1:8" ht="20.100000000000001" customHeight="1" x14ac:dyDescent="0.2">
      <c r="A902" s="389" t="s">
        <v>258</v>
      </c>
      <c r="B902" s="381" t="s">
        <v>131</v>
      </c>
      <c r="C902" s="137" t="s">
        <v>512</v>
      </c>
      <c r="D902" s="254">
        <f>SUM(D903:D906)</f>
        <v>916</v>
      </c>
      <c r="E902" s="254">
        <f t="shared" ref="E902:G902" si="428">SUM(E903:E906)</f>
        <v>100</v>
      </c>
      <c r="F902" s="254">
        <f t="shared" si="428"/>
        <v>403.73</v>
      </c>
      <c r="G902" s="254">
        <f t="shared" si="428"/>
        <v>100</v>
      </c>
      <c r="H902" s="7">
        <f t="shared" si="424"/>
        <v>-55.924672489082965</v>
      </c>
    </row>
    <row r="903" spans="1:8" ht="37.5" customHeight="1" x14ac:dyDescent="0.2">
      <c r="A903" s="389"/>
      <c r="B903" s="382"/>
      <c r="C903" s="99" t="s">
        <v>513</v>
      </c>
      <c r="D903" s="254">
        <v>916</v>
      </c>
      <c r="E903" s="254">
        <f>D903/D$902*100</f>
        <v>100</v>
      </c>
      <c r="F903" s="254">
        <v>403.73</v>
      </c>
      <c r="G903" s="254">
        <f>F903/F$902*100</f>
        <v>100</v>
      </c>
      <c r="H903" s="7">
        <f t="shared" si="424"/>
        <v>-55.924672489082965</v>
      </c>
    </row>
    <row r="904" spans="1:8" ht="20.100000000000001" customHeight="1" x14ac:dyDescent="0.2">
      <c r="A904" s="389"/>
      <c r="B904" s="382"/>
      <c r="C904" s="99" t="s">
        <v>514</v>
      </c>
      <c r="D904" s="254">
        <v>0</v>
      </c>
      <c r="E904" s="254">
        <f t="shared" ref="E904:G906" si="429">D904/D$902*100</f>
        <v>0</v>
      </c>
      <c r="F904" s="254">
        <v>0</v>
      </c>
      <c r="G904" s="254">
        <f t="shared" si="429"/>
        <v>0</v>
      </c>
      <c r="H904" s="7" t="s">
        <v>80</v>
      </c>
    </row>
    <row r="905" spans="1:8" ht="20.100000000000001" customHeight="1" x14ac:dyDescent="0.2">
      <c r="A905" s="389"/>
      <c r="B905" s="382"/>
      <c r="C905" s="99" t="s">
        <v>515</v>
      </c>
      <c r="D905" s="254">
        <v>0</v>
      </c>
      <c r="E905" s="254">
        <f t="shared" si="429"/>
        <v>0</v>
      </c>
      <c r="F905" s="254">
        <v>0</v>
      </c>
      <c r="G905" s="254">
        <f t="shared" si="429"/>
        <v>0</v>
      </c>
      <c r="H905" s="7" t="s">
        <v>80</v>
      </c>
    </row>
    <row r="906" spans="1:8" ht="20.100000000000001" customHeight="1" x14ac:dyDescent="0.2">
      <c r="A906" s="390"/>
      <c r="B906" s="383"/>
      <c r="C906" s="99" t="s">
        <v>516</v>
      </c>
      <c r="D906" s="254">
        <v>0</v>
      </c>
      <c r="E906" s="254">
        <f t="shared" si="429"/>
        <v>0</v>
      </c>
      <c r="F906" s="254">
        <v>0</v>
      </c>
      <c r="G906" s="254">
        <f t="shared" si="429"/>
        <v>0</v>
      </c>
      <c r="H906" s="7" t="s">
        <v>80</v>
      </c>
    </row>
    <row r="907" spans="1:8" ht="20.100000000000001" customHeight="1" x14ac:dyDescent="0.2">
      <c r="A907" s="389" t="s">
        <v>260</v>
      </c>
      <c r="B907" s="381" t="s">
        <v>912</v>
      </c>
      <c r="C907" s="137" t="s">
        <v>512</v>
      </c>
      <c r="D907" s="254">
        <f>SUM(D908:D911)</f>
        <v>2071</v>
      </c>
      <c r="E907" s="254">
        <f t="shared" ref="E907:G907" si="430">SUM(E908:E911)</f>
        <v>100</v>
      </c>
      <c r="F907" s="254">
        <f t="shared" si="430"/>
        <v>950</v>
      </c>
      <c r="G907" s="254">
        <f t="shared" si="430"/>
        <v>100</v>
      </c>
      <c r="H907" s="7">
        <f t="shared" si="424"/>
        <v>-54.128440366972477</v>
      </c>
    </row>
    <row r="908" spans="1:8" ht="33" customHeight="1" x14ac:dyDescent="0.2">
      <c r="A908" s="389"/>
      <c r="B908" s="382"/>
      <c r="C908" s="99" t="s">
        <v>513</v>
      </c>
      <c r="D908" s="254">
        <v>0</v>
      </c>
      <c r="E908" s="254">
        <f>D908/D$907*100</f>
        <v>0</v>
      </c>
      <c r="F908" s="254">
        <v>0</v>
      </c>
      <c r="G908" s="254">
        <f>F908/F$907*100</f>
        <v>0</v>
      </c>
      <c r="H908" s="7" t="s">
        <v>80</v>
      </c>
    </row>
    <row r="909" spans="1:8" ht="20.100000000000001" customHeight="1" x14ac:dyDescent="0.2">
      <c r="A909" s="389"/>
      <c r="B909" s="382"/>
      <c r="C909" s="99" t="s">
        <v>514</v>
      </c>
      <c r="D909" s="254">
        <v>0</v>
      </c>
      <c r="E909" s="254">
        <f t="shared" ref="E909:G911" si="431">D909/D$907*100</f>
        <v>0</v>
      </c>
      <c r="F909" s="254">
        <v>0</v>
      </c>
      <c r="G909" s="254">
        <f t="shared" si="431"/>
        <v>0</v>
      </c>
      <c r="H909" s="7" t="s">
        <v>80</v>
      </c>
    </row>
    <row r="910" spans="1:8" ht="20.100000000000001" customHeight="1" x14ac:dyDescent="0.2">
      <c r="A910" s="389"/>
      <c r="B910" s="382"/>
      <c r="C910" s="99" t="s">
        <v>515</v>
      </c>
      <c r="D910" s="254">
        <v>2071</v>
      </c>
      <c r="E910" s="254">
        <f t="shared" si="431"/>
        <v>100</v>
      </c>
      <c r="F910" s="254">
        <v>950</v>
      </c>
      <c r="G910" s="254">
        <f t="shared" si="431"/>
        <v>100</v>
      </c>
      <c r="H910" s="7">
        <f t="shared" si="424"/>
        <v>-54.128440366972477</v>
      </c>
    </row>
    <row r="911" spans="1:8" ht="20.100000000000001" customHeight="1" x14ac:dyDescent="0.2">
      <c r="A911" s="390"/>
      <c r="B911" s="383"/>
      <c r="C911" s="99" t="s">
        <v>516</v>
      </c>
      <c r="D911" s="254">
        <v>0</v>
      </c>
      <c r="E911" s="254">
        <f t="shared" si="431"/>
        <v>0</v>
      </c>
      <c r="F911" s="254">
        <v>0</v>
      </c>
      <c r="G911" s="254">
        <f t="shared" si="431"/>
        <v>0</v>
      </c>
      <c r="H911" s="7" t="s">
        <v>80</v>
      </c>
    </row>
    <row r="912" spans="1:8" ht="20.100000000000001" customHeight="1" x14ac:dyDescent="0.2">
      <c r="A912" s="389" t="s">
        <v>262</v>
      </c>
      <c r="B912" s="384" t="s">
        <v>911</v>
      </c>
      <c r="C912" s="137" t="s">
        <v>512</v>
      </c>
      <c r="D912" s="254">
        <f>SUM(D913:D916)</f>
        <v>1321</v>
      </c>
      <c r="E912" s="254">
        <f t="shared" ref="E912:G912" si="432">SUM(E913:E916)</f>
        <v>100</v>
      </c>
      <c r="F912" s="254">
        <f t="shared" si="432"/>
        <v>605</v>
      </c>
      <c r="G912" s="254">
        <f t="shared" si="432"/>
        <v>100</v>
      </c>
      <c r="H912" s="7">
        <f t="shared" si="424"/>
        <v>-54.201362604087812</v>
      </c>
    </row>
    <row r="913" spans="1:8" ht="36" customHeight="1" x14ac:dyDescent="0.2">
      <c r="A913" s="389"/>
      <c r="B913" s="382"/>
      <c r="C913" s="99" t="s">
        <v>513</v>
      </c>
      <c r="D913" s="254">
        <v>0</v>
      </c>
      <c r="E913" s="254">
        <f>D913/D$912*100</f>
        <v>0</v>
      </c>
      <c r="F913" s="254">
        <v>0</v>
      </c>
      <c r="G913" s="254">
        <f>F913/F$912*100</f>
        <v>0</v>
      </c>
      <c r="H913" s="7" t="s">
        <v>80</v>
      </c>
    </row>
    <row r="914" spans="1:8" ht="20.100000000000001" customHeight="1" x14ac:dyDescent="0.2">
      <c r="A914" s="389"/>
      <c r="B914" s="382"/>
      <c r="C914" s="99" t="s">
        <v>514</v>
      </c>
      <c r="D914" s="254">
        <v>0</v>
      </c>
      <c r="E914" s="254">
        <f t="shared" ref="E914:G916" si="433">D914/D$912*100</f>
        <v>0</v>
      </c>
      <c r="F914" s="254">
        <v>0</v>
      </c>
      <c r="G914" s="254">
        <f t="shared" si="433"/>
        <v>0</v>
      </c>
      <c r="H914" s="7" t="s">
        <v>80</v>
      </c>
    </row>
    <row r="915" spans="1:8" ht="20.100000000000001" customHeight="1" x14ac:dyDescent="0.2">
      <c r="A915" s="389"/>
      <c r="B915" s="382"/>
      <c r="C915" s="99" t="s">
        <v>515</v>
      </c>
      <c r="D915" s="254">
        <v>1321</v>
      </c>
      <c r="E915" s="254">
        <f t="shared" si="433"/>
        <v>100</v>
      </c>
      <c r="F915" s="254">
        <v>605</v>
      </c>
      <c r="G915" s="254">
        <f t="shared" si="433"/>
        <v>100</v>
      </c>
      <c r="H915" s="7">
        <f t="shared" si="424"/>
        <v>-54.201362604087812</v>
      </c>
    </row>
    <row r="916" spans="1:8" ht="20.100000000000001" customHeight="1" x14ac:dyDescent="0.2">
      <c r="A916" s="390"/>
      <c r="B916" s="383"/>
      <c r="C916" s="99" t="s">
        <v>516</v>
      </c>
      <c r="D916" s="254">
        <v>0</v>
      </c>
      <c r="E916" s="254">
        <f t="shared" si="433"/>
        <v>0</v>
      </c>
      <c r="F916" s="254">
        <v>0</v>
      </c>
      <c r="G916" s="254">
        <f t="shared" si="433"/>
        <v>0</v>
      </c>
      <c r="H916" s="7" t="s">
        <v>80</v>
      </c>
    </row>
    <row r="917" spans="1:8" ht="20.100000000000001" customHeight="1" x14ac:dyDescent="0.2">
      <c r="A917" s="389" t="s">
        <v>265</v>
      </c>
      <c r="B917" s="381" t="s">
        <v>910</v>
      </c>
      <c r="C917" s="137" t="s">
        <v>512</v>
      </c>
      <c r="D917" s="254">
        <f>SUM(D918:D921)</f>
        <v>2349</v>
      </c>
      <c r="E917" s="254">
        <f t="shared" ref="E917:G917" si="434">SUM(E918:E921)</f>
        <v>100</v>
      </c>
      <c r="F917" s="254">
        <f t="shared" si="434"/>
        <v>1043.74</v>
      </c>
      <c r="G917" s="254">
        <f t="shared" si="434"/>
        <v>100</v>
      </c>
      <c r="H917" s="7">
        <f t="shared" si="424"/>
        <v>-55.566624095359728</v>
      </c>
    </row>
    <row r="918" spans="1:8" ht="33.75" customHeight="1" x14ac:dyDescent="0.2">
      <c r="A918" s="389"/>
      <c r="B918" s="382"/>
      <c r="C918" s="99" t="s">
        <v>513</v>
      </c>
      <c r="D918" s="254">
        <v>0</v>
      </c>
      <c r="E918" s="254">
        <f>D918/D$917*100</f>
        <v>0</v>
      </c>
      <c r="F918" s="254">
        <v>0</v>
      </c>
      <c r="G918" s="254">
        <f>F918/F$917*100</f>
        <v>0</v>
      </c>
      <c r="H918" s="7" t="s">
        <v>80</v>
      </c>
    </row>
    <row r="919" spans="1:8" ht="20.100000000000001" customHeight="1" x14ac:dyDescent="0.2">
      <c r="A919" s="389"/>
      <c r="B919" s="382"/>
      <c r="C919" s="99" t="s">
        <v>514</v>
      </c>
      <c r="D919" s="254">
        <v>0</v>
      </c>
      <c r="E919" s="254">
        <f t="shared" ref="E919:G921" si="435">D919/D$917*100</f>
        <v>0</v>
      </c>
      <c r="F919" s="254">
        <v>0</v>
      </c>
      <c r="G919" s="254">
        <f t="shared" si="435"/>
        <v>0</v>
      </c>
      <c r="H919" s="7" t="s">
        <v>80</v>
      </c>
    </row>
    <row r="920" spans="1:8" ht="20.100000000000001" customHeight="1" x14ac:dyDescent="0.2">
      <c r="A920" s="389"/>
      <c r="B920" s="382"/>
      <c r="C920" s="99" t="s">
        <v>515</v>
      </c>
      <c r="D920" s="254">
        <v>2349</v>
      </c>
      <c r="E920" s="254">
        <f t="shared" si="435"/>
        <v>100</v>
      </c>
      <c r="F920" s="254">
        <v>1043.74</v>
      </c>
      <c r="G920" s="254">
        <f t="shared" si="435"/>
        <v>100</v>
      </c>
      <c r="H920" s="7">
        <f t="shared" si="424"/>
        <v>-55.566624095359728</v>
      </c>
    </row>
    <row r="921" spans="1:8" ht="20.100000000000001" customHeight="1" x14ac:dyDescent="0.2">
      <c r="A921" s="390"/>
      <c r="B921" s="383"/>
      <c r="C921" s="99" t="s">
        <v>516</v>
      </c>
      <c r="D921" s="254">
        <v>0</v>
      </c>
      <c r="E921" s="254">
        <f t="shared" si="435"/>
        <v>0</v>
      </c>
      <c r="F921" s="254">
        <v>0</v>
      </c>
      <c r="G921" s="254">
        <f t="shared" si="435"/>
        <v>0</v>
      </c>
      <c r="H921" s="7" t="s">
        <v>80</v>
      </c>
    </row>
    <row r="922" spans="1:8" ht="20.100000000000001" customHeight="1" x14ac:dyDescent="0.2">
      <c r="A922" s="389" t="s">
        <v>556</v>
      </c>
      <c r="B922" s="381" t="s">
        <v>909</v>
      </c>
      <c r="C922" s="137" t="s">
        <v>512</v>
      </c>
      <c r="D922" s="254">
        <f>SUM(D923:D926)</f>
        <v>4.2</v>
      </c>
      <c r="E922" s="254">
        <f t="shared" ref="E922:G922" si="436">SUM(E923:E926)</f>
        <v>100</v>
      </c>
      <c r="F922" s="254">
        <f t="shared" si="436"/>
        <v>2.1</v>
      </c>
      <c r="G922" s="254">
        <f t="shared" si="436"/>
        <v>100</v>
      </c>
      <c r="H922" s="7">
        <f t="shared" si="424"/>
        <v>-50</v>
      </c>
    </row>
    <row r="923" spans="1:8" ht="33.75" customHeight="1" x14ac:dyDescent="0.2">
      <c r="A923" s="389"/>
      <c r="B923" s="382"/>
      <c r="C923" s="99" t="s">
        <v>513</v>
      </c>
      <c r="D923" s="254">
        <v>0</v>
      </c>
      <c r="E923" s="254">
        <f>D923/D$922*100</f>
        <v>0</v>
      </c>
      <c r="F923" s="254">
        <v>0</v>
      </c>
      <c r="G923" s="254">
        <f>F923/F$922*100</f>
        <v>0</v>
      </c>
      <c r="H923" s="7" t="s">
        <v>80</v>
      </c>
    </row>
    <row r="924" spans="1:8" ht="20.100000000000001" customHeight="1" x14ac:dyDescent="0.2">
      <c r="A924" s="389"/>
      <c r="B924" s="382"/>
      <c r="C924" s="99" t="s">
        <v>514</v>
      </c>
      <c r="D924" s="254">
        <v>0</v>
      </c>
      <c r="E924" s="254">
        <f t="shared" ref="E924:G926" si="437">D924/D$922*100</f>
        <v>0</v>
      </c>
      <c r="F924" s="254">
        <v>0</v>
      </c>
      <c r="G924" s="254">
        <f t="shared" si="437"/>
        <v>0</v>
      </c>
      <c r="H924" s="7" t="s">
        <v>80</v>
      </c>
    </row>
    <row r="925" spans="1:8" ht="20.100000000000001" customHeight="1" x14ac:dyDescent="0.2">
      <c r="A925" s="389"/>
      <c r="B925" s="382"/>
      <c r="C925" s="99" t="s">
        <v>515</v>
      </c>
      <c r="D925" s="254">
        <v>4.2</v>
      </c>
      <c r="E925" s="254">
        <f t="shared" si="437"/>
        <v>100</v>
      </c>
      <c r="F925" s="254">
        <v>2.1</v>
      </c>
      <c r="G925" s="254">
        <f t="shared" si="437"/>
        <v>100</v>
      </c>
      <c r="H925" s="7">
        <f t="shared" si="424"/>
        <v>-50</v>
      </c>
    </row>
    <row r="926" spans="1:8" ht="20.100000000000001" customHeight="1" x14ac:dyDescent="0.2">
      <c r="A926" s="390"/>
      <c r="B926" s="383"/>
      <c r="C926" s="99" t="s">
        <v>516</v>
      </c>
      <c r="D926" s="254">
        <v>0</v>
      </c>
      <c r="E926" s="254">
        <f t="shared" si="437"/>
        <v>0</v>
      </c>
      <c r="F926" s="254">
        <v>0</v>
      </c>
      <c r="G926" s="254">
        <f t="shared" si="437"/>
        <v>0</v>
      </c>
      <c r="H926" s="7" t="s">
        <v>80</v>
      </c>
    </row>
    <row r="927" spans="1:8" ht="21.75" customHeight="1" x14ac:dyDescent="0.2">
      <c r="A927" s="318" t="s">
        <v>268</v>
      </c>
      <c r="B927" s="318" t="s">
        <v>874</v>
      </c>
      <c r="C927" s="252" t="s">
        <v>512</v>
      </c>
      <c r="D927" s="257">
        <f>SUM(D928:D931)</f>
        <v>181060</v>
      </c>
      <c r="E927" s="257">
        <f t="shared" ref="E927:G927" si="438">SUM(E928:E931)</f>
        <v>100</v>
      </c>
      <c r="F927" s="257">
        <f t="shared" si="438"/>
        <v>125599.9</v>
      </c>
      <c r="G927" s="257">
        <f t="shared" si="438"/>
        <v>99.999999999999986</v>
      </c>
      <c r="H927" s="239">
        <f>F927/D927*100-100</f>
        <v>-30.630785375013815</v>
      </c>
    </row>
    <row r="928" spans="1:8" ht="31.5" x14ac:dyDescent="0.2">
      <c r="A928" s="318"/>
      <c r="B928" s="318"/>
      <c r="C928" s="252" t="s">
        <v>513</v>
      </c>
      <c r="D928" s="257">
        <f>D933+D958+D968+D978</f>
        <v>141785</v>
      </c>
      <c r="E928" s="257">
        <f>D928/D$927*100</f>
        <v>78.308295592621235</v>
      </c>
      <c r="F928" s="257">
        <f>F933+F958+F968+F978</f>
        <v>117315.9</v>
      </c>
      <c r="G928" s="257">
        <f>F928/F$927*100</f>
        <v>93.404453347494695</v>
      </c>
      <c r="H928" s="239">
        <f>F928/D928*100-100</f>
        <v>-17.257890467962056</v>
      </c>
    </row>
    <row r="929" spans="1:8" ht="18.75" customHeight="1" x14ac:dyDescent="0.2">
      <c r="A929" s="318"/>
      <c r="B929" s="318"/>
      <c r="C929" s="252" t="s">
        <v>514</v>
      </c>
      <c r="D929" s="257">
        <f>D934+D959+D969+D979</f>
        <v>237</v>
      </c>
      <c r="E929" s="257">
        <f t="shared" ref="E929:G931" si="439">D929/D$927*100</f>
        <v>0.13089583563459628</v>
      </c>
      <c r="F929" s="258">
        <f>F934</f>
        <v>237</v>
      </c>
      <c r="G929" s="257">
        <f t="shared" si="439"/>
        <v>0.1886944177503326</v>
      </c>
      <c r="H929" s="239">
        <f t="shared" ref="H929:H930" si="440">F929/D929*100-100</f>
        <v>0</v>
      </c>
    </row>
    <row r="930" spans="1:8" ht="18.75" customHeight="1" x14ac:dyDescent="0.2">
      <c r="A930" s="318"/>
      <c r="B930" s="318"/>
      <c r="C930" s="252" t="s">
        <v>515</v>
      </c>
      <c r="D930" s="257">
        <f>D935+D960+D970+D980</f>
        <v>19888</v>
      </c>
      <c r="E930" s="257">
        <f t="shared" si="439"/>
        <v>10.984204131227218</v>
      </c>
      <c r="F930" s="258">
        <f>F935</f>
        <v>2871</v>
      </c>
      <c r="G930" s="257">
        <f t="shared" si="439"/>
        <v>2.285829845405928</v>
      </c>
      <c r="H930" s="239">
        <f t="shared" si="440"/>
        <v>-85.564159292035399</v>
      </c>
    </row>
    <row r="931" spans="1:8" ht="18.75" customHeight="1" x14ac:dyDescent="0.2">
      <c r="A931" s="318"/>
      <c r="B931" s="318"/>
      <c r="C931" s="252" t="s">
        <v>516</v>
      </c>
      <c r="D931" s="257">
        <f>D936+D961+D971+D981</f>
        <v>19150</v>
      </c>
      <c r="E931" s="257">
        <f t="shared" si="439"/>
        <v>10.576604440516956</v>
      </c>
      <c r="F931" s="257">
        <f>F936</f>
        <v>5176</v>
      </c>
      <c r="G931" s="257">
        <f t="shared" si="439"/>
        <v>4.1210223893490365</v>
      </c>
      <c r="H931" s="239">
        <f>F931/D931*100-100</f>
        <v>-72.971279373368148</v>
      </c>
    </row>
    <row r="932" spans="1:8" ht="25.5" customHeight="1" x14ac:dyDescent="0.2">
      <c r="A932" s="317" t="s">
        <v>271</v>
      </c>
      <c r="B932" s="317" t="s">
        <v>873</v>
      </c>
      <c r="C932" s="119" t="s">
        <v>512</v>
      </c>
      <c r="D932" s="255">
        <f>SUM(D933:D936)</f>
        <v>175695</v>
      </c>
      <c r="E932" s="255">
        <f t="shared" ref="E932:G932" si="441">SUM(E933:E936)</f>
        <v>100</v>
      </c>
      <c r="F932" s="255">
        <f t="shared" si="441"/>
        <v>122329.5</v>
      </c>
      <c r="G932" s="255">
        <f t="shared" si="441"/>
        <v>99.999999999999986</v>
      </c>
      <c r="H932" s="228">
        <f>F932/D932*100-100</f>
        <v>-30.373943481601643</v>
      </c>
    </row>
    <row r="933" spans="1:8" ht="31.5" x14ac:dyDescent="0.2">
      <c r="A933" s="317"/>
      <c r="B933" s="317"/>
      <c r="C933" s="119" t="s">
        <v>513</v>
      </c>
      <c r="D933" s="255">
        <f>D938+D943+D948+D953</f>
        <v>136420</v>
      </c>
      <c r="E933" s="255">
        <f>D933/D$932*100</f>
        <v>77.645920487207945</v>
      </c>
      <c r="F933" s="255">
        <f>F938+F943+F948+F953</f>
        <v>114045.5</v>
      </c>
      <c r="G933" s="255">
        <f>F933/F$932*100</f>
        <v>93.22812567696262</v>
      </c>
      <c r="H933" s="228">
        <f>F933/D933*100-100</f>
        <v>-16.401187509162881</v>
      </c>
    </row>
    <row r="934" spans="1:8" ht="18.75" customHeight="1" x14ac:dyDescent="0.2">
      <c r="A934" s="317"/>
      <c r="B934" s="317"/>
      <c r="C934" s="119" t="s">
        <v>514</v>
      </c>
      <c r="D934" s="255">
        <f>D939+D944+D949+D954</f>
        <v>237</v>
      </c>
      <c r="E934" s="255">
        <f t="shared" ref="E934:G936" si="442">D934/D$932*100</f>
        <v>0.13489285409374199</v>
      </c>
      <c r="F934" s="255">
        <f>F939+F944+F949+F954</f>
        <v>237</v>
      </c>
      <c r="G934" s="255">
        <f t="shared" si="442"/>
        <v>0.19373904086912805</v>
      </c>
      <c r="H934" s="228">
        <f t="shared" ref="H934:H935" si="443">F934/D934*100-100</f>
        <v>0</v>
      </c>
    </row>
    <row r="935" spans="1:8" ht="18.75" customHeight="1" x14ac:dyDescent="0.2">
      <c r="A935" s="317"/>
      <c r="B935" s="317"/>
      <c r="C935" s="119" t="s">
        <v>515</v>
      </c>
      <c r="D935" s="255">
        <f>D940+D945+D950+D955</f>
        <v>19888</v>
      </c>
      <c r="E935" s="255">
        <f t="shared" si="442"/>
        <v>11.319616380659665</v>
      </c>
      <c r="F935" s="255">
        <f>F940+F945+F950+F955</f>
        <v>2871</v>
      </c>
      <c r="G935" s="255">
        <f t="shared" si="442"/>
        <v>2.3469400267310827</v>
      </c>
      <c r="H935" s="228">
        <f t="shared" si="443"/>
        <v>-85.564159292035399</v>
      </c>
    </row>
    <row r="936" spans="1:8" ht="18.75" customHeight="1" x14ac:dyDescent="0.2">
      <c r="A936" s="317"/>
      <c r="B936" s="317"/>
      <c r="C936" s="119" t="s">
        <v>516</v>
      </c>
      <c r="D936" s="255">
        <f>D941+D946+D951+D956</f>
        <v>19150</v>
      </c>
      <c r="E936" s="255">
        <f t="shared" si="442"/>
        <v>10.899570278038647</v>
      </c>
      <c r="F936" s="255">
        <f>F941+F946+F951+F956</f>
        <v>5176</v>
      </c>
      <c r="G936" s="255">
        <f t="shared" si="442"/>
        <v>4.2311952554371599</v>
      </c>
      <c r="H936" s="228">
        <f>F936/D936*100-100</f>
        <v>-72.971279373368148</v>
      </c>
    </row>
    <row r="937" spans="1:8" x14ac:dyDescent="0.2">
      <c r="A937" s="316" t="s">
        <v>273</v>
      </c>
      <c r="B937" s="316" t="s">
        <v>283</v>
      </c>
      <c r="C937" s="137" t="s">
        <v>512</v>
      </c>
      <c r="D937" s="254">
        <f>SUM(D938:D941)</f>
        <v>152975</v>
      </c>
      <c r="E937" s="254">
        <f t="shared" ref="E937:G937" si="444">SUM(E938:E941)</f>
        <v>100</v>
      </c>
      <c r="F937" s="254">
        <f t="shared" si="444"/>
        <v>119714</v>
      </c>
      <c r="G937" s="254">
        <f t="shared" si="444"/>
        <v>100.00000000000001</v>
      </c>
      <c r="H937" s="7">
        <f>F937/D937*100-100</f>
        <v>-21.742768426213431</v>
      </c>
    </row>
    <row r="938" spans="1:8" ht="31.5" x14ac:dyDescent="0.2">
      <c r="A938" s="316"/>
      <c r="B938" s="316"/>
      <c r="C938" s="137" t="s">
        <v>513</v>
      </c>
      <c r="D938" s="254">
        <v>128210</v>
      </c>
      <c r="E938" s="254">
        <f>D938/D$937*100</f>
        <v>83.81108024186959</v>
      </c>
      <c r="F938" s="254">
        <v>111730</v>
      </c>
      <c r="G938" s="254">
        <f>F938/F$937*100</f>
        <v>93.330771672486094</v>
      </c>
      <c r="H938" s="7">
        <f>F938/D938*100-100</f>
        <v>-12.853911551361051</v>
      </c>
    </row>
    <row r="939" spans="1:8" ht="17.25" customHeight="1" x14ac:dyDescent="0.2">
      <c r="A939" s="316"/>
      <c r="B939" s="316"/>
      <c r="C939" s="137" t="s">
        <v>514</v>
      </c>
      <c r="D939" s="254">
        <v>0</v>
      </c>
      <c r="E939" s="254">
        <f t="shared" ref="E939:G941" si="445">D939/D$937*100</f>
        <v>0</v>
      </c>
      <c r="F939" s="254">
        <v>0</v>
      </c>
      <c r="G939" s="254">
        <f t="shared" si="445"/>
        <v>0</v>
      </c>
      <c r="H939" s="7" t="s">
        <v>80</v>
      </c>
    </row>
    <row r="940" spans="1:8" ht="17.25" customHeight="1" x14ac:dyDescent="0.2">
      <c r="A940" s="316"/>
      <c r="B940" s="316"/>
      <c r="C940" s="137" t="s">
        <v>515</v>
      </c>
      <c r="D940" s="254">
        <v>5615</v>
      </c>
      <c r="E940" s="254">
        <f t="shared" si="445"/>
        <v>3.6705344010459227</v>
      </c>
      <c r="F940" s="254">
        <v>2808</v>
      </c>
      <c r="G940" s="254">
        <f t="shared" si="445"/>
        <v>2.3455903236045907</v>
      </c>
      <c r="H940" s="7">
        <f t="shared" ref="H940:H952" si="446">F940/D940*100-100</f>
        <v>-49.991095280498662</v>
      </c>
    </row>
    <row r="941" spans="1:8" ht="17.25" customHeight="1" x14ac:dyDescent="0.2">
      <c r="A941" s="316"/>
      <c r="B941" s="316"/>
      <c r="C941" s="137" t="s">
        <v>516</v>
      </c>
      <c r="D941" s="254">
        <v>19150</v>
      </c>
      <c r="E941" s="254">
        <f t="shared" si="445"/>
        <v>12.51838535708449</v>
      </c>
      <c r="F941" s="254">
        <v>5176</v>
      </c>
      <c r="G941" s="254">
        <f t="shared" si="445"/>
        <v>4.3236380039093172</v>
      </c>
      <c r="H941" s="7">
        <f t="shared" si="446"/>
        <v>-72.971279373368148</v>
      </c>
    </row>
    <row r="942" spans="1:8" ht="33" customHeight="1" x14ac:dyDescent="0.2">
      <c r="A942" s="316" t="s">
        <v>275</v>
      </c>
      <c r="B942" s="316" t="s">
        <v>557</v>
      </c>
      <c r="C942" s="137" t="s">
        <v>512</v>
      </c>
      <c r="D942" s="254">
        <f>D943+D944+D945+D946</f>
        <v>15933</v>
      </c>
      <c r="E942" s="254">
        <f>SUM(E943:E946)</f>
        <v>100</v>
      </c>
      <c r="F942" s="254">
        <f>F943</f>
        <v>110.9</v>
      </c>
      <c r="G942" s="254">
        <f>SUM(G943:G946)</f>
        <v>100</v>
      </c>
      <c r="H942" s="7">
        <f t="shared" si="446"/>
        <v>-99.303960333898203</v>
      </c>
    </row>
    <row r="943" spans="1:8" ht="36" customHeight="1" x14ac:dyDescent="0.2">
      <c r="A943" s="316"/>
      <c r="B943" s="316"/>
      <c r="C943" s="137" t="s">
        <v>513</v>
      </c>
      <c r="D943" s="254">
        <v>1723</v>
      </c>
      <c r="E943" s="254">
        <f>D943/D$942*100</f>
        <v>10.814033766396786</v>
      </c>
      <c r="F943" s="254">
        <v>110.9</v>
      </c>
      <c r="G943" s="254">
        <f>F943/F$942*100</f>
        <v>100</v>
      </c>
      <c r="H943" s="7">
        <f t="shared" si="446"/>
        <v>-93.563551944283233</v>
      </c>
    </row>
    <row r="944" spans="1:8" ht="25.5" customHeight="1" x14ac:dyDescent="0.2">
      <c r="A944" s="316"/>
      <c r="B944" s="316"/>
      <c r="C944" s="137" t="s">
        <v>514</v>
      </c>
      <c r="D944" s="254">
        <v>0</v>
      </c>
      <c r="E944" s="254">
        <f t="shared" ref="E944:G946" si="447">D944/D$942*100</f>
        <v>0</v>
      </c>
      <c r="F944" s="254">
        <v>0</v>
      </c>
      <c r="G944" s="254">
        <f t="shared" si="447"/>
        <v>0</v>
      </c>
      <c r="H944" s="7" t="s">
        <v>80</v>
      </c>
    </row>
    <row r="945" spans="1:8" ht="26.25" customHeight="1" x14ac:dyDescent="0.2">
      <c r="A945" s="316"/>
      <c r="B945" s="316"/>
      <c r="C945" s="137" t="s">
        <v>515</v>
      </c>
      <c r="D945" s="254">
        <v>14210</v>
      </c>
      <c r="E945" s="254">
        <f t="shared" si="447"/>
        <v>89.18596623360321</v>
      </c>
      <c r="F945" s="254">
        <v>0</v>
      </c>
      <c r="G945" s="254">
        <f t="shared" si="447"/>
        <v>0</v>
      </c>
      <c r="H945" s="7">
        <f t="shared" si="446"/>
        <v>-100</v>
      </c>
    </row>
    <row r="946" spans="1:8" ht="37.5" customHeight="1" x14ac:dyDescent="0.2">
      <c r="A946" s="316"/>
      <c r="B946" s="316"/>
      <c r="C946" s="137" t="s">
        <v>516</v>
      </c>
      <c r="D946" s="254">
        <v>0</v>
      </c>
      <c r="E946" s="254">
        <f t="shared" si="447"/>
        <v>0</v>
      </c>
      <c r="F946" s="254">
        <v>0</v>
      </c>
      <c r="G946" s="254">
        <f t="shared" si="447"/>
        <v>0</v>
      </c>
      <c r="H946" s="7" t="s">
        <v>80</v>
      </c>
    </row>
    <row r="947" spans="1:8" x14ac:dyDescent="0.2">
      <c r="A947" s="316" t="s">
        <v>277</v>
      </c>
      <c r="B947" s="316" t="s">
        <v>88</v>
      </c>
      <c r="C947" s="137" t="s">
        <v>512</v>
      </c>
      <c r="D947" s="254">
        <f>D948</f>
        <v>6453</v>
      </c>
      <c r="E947" s="254">
        <f>SUM(E948:E951)</f>
        <v>100</v>
      </c>
      <c r="F947" s="254">
        <f>F948</f>
        <v>2170.6</v>
      </c>
      <c r="G947" s="254">
        <f>SUM(G948:G951)</f>
        <v>100</v>
      </c>
      <c r="H947" s="7">
        <f t="shared" si="446"/>
        <v>-66.36293196962653</v>
      </c>
    </row>
    <row r="948" spans="1:8" ht="31.5" x14ac:dyDescent="0.2">
      <c r="A948" s="316"/>
      <c r="B948" s="316"/>
      <c r="C948" s="137" t="s">
        <v>513</v>
      </c>
      <c r="D948" s="254">
        <v>6453</v>
      </c>
      <c r="E948" s="254">
        <f>D948/D$947*100</f>
        <v>100</v>
      </c>
      <c r="F948" s="254">
        <v>2170.6</v>
      </c>
      <c r="G948" s="254">
        <f>F948/F$947*100</f>
        <v>100</v>
      </c>
      <c r="H948" s="7">
        <f t="shared" si="446"/>
        <v>-66.36293196962653</v>
      </c>
    </row>
    <row r="949" spans="1:8" x14ac:dyDescent="0.2">
      <c r="A949" s="316"/>
      <c r="B949" s="316"/>
      <c r="C949" s="137" t="s">
        <v>514</v>
      </c>
      <c r="D949" s="254">
        <v>0</v>
      </c>
      <c r="E949" s="254">
        <f t="shared" ref="E949:G951" si="448">D949/D$947*100</f>
        <v>0</v>
      </c>
      <c r="F949" s="254">
        <v>0</v>
      </c>
      <c r="G949" s="254">
        <f t="shared" si="448"/>
        <v>0</v>
      </c>
      <c r="H949" s="7" t="s">
        <v>80</v>
      </c>
    </row>
    <row r="950" spans="1:8" x14ac:dyDescent="0.2">
      <c r="A950" s="316"/>
      <c r="B950" s="316"/>
      <c r="C950" s="137" t="s">
        <v>515</v>
      </c>
      <c r="D950" s="254">
        <v>0</v>
      </c>
      <c r="E950" s="254">
        <f t="shared" si="448"/>
        <v>0</v>
      </c>
      <c r="F950" s="254">
        <v>0</v>
      </c>
      <c r="G950" s="254">
        <f t="shared" si="448"/>
        <v>0</v>
      </c>
      <c r="H950" s="7" t="s">
        <v>80</v>
      </c>
    </row>
    <row r="951" spans="1:8" x14ac:dyDescent="0.2">
      <c r="A951" s="316"/>
      <c r="B951" s="316"/>
      <c r="C951" s="137" t="s">
        <v>516</v>
      </c>
      <c r="D951" s="254">
        <v>0</v>
      </c>
      <c r="E951" s="254">
        <f t="shared" si="448"/>
        <v>0</v>
      </c>
      <c r="F951" s="254">
        <v>0</v>
      </c>
      <c r="G951" s="254">
        <f t="shared" si="448"/>
        <v>0</v>
      </c>
      <c r="H951" s="7" t="s">
        <v>80</v>
      </c>
    </row>
    <row r="952" spans="1:8" x14ac:dyDescent="0.2">
      <c r="A952" s="340" t="s">
        <v>278</v>
      </c>
      <c r="B952" s="316" t="s">
        <v>1078</v>
      </c>
      <c r="C952" s="137" t="s">
        <v>512</v>
      </c>
      <c r="D952" s="254">
        <f>D953+D954+D955+D956</f>
        <v>334</v>
      </c>
      <c r="E952" s="254">
        <f t="shared" ref="E952:F952" si="449">E953+E954+E955+E956</f>
        <v>100</v>
      </c>
      <c r="F952" s="254">
        <f t="shared" si="449"/>
        <v>334</v>
      </c>
      <c r="G952" s="254">
        <f t="shared" ref="G952" si="450">G953+G954+G955+G956</f>
        <v>100</v>
      </c>
      <c r="H952" s="7">
        <f t="shared" si="446"/>
        <v>0</v>
      </c>
    </row>
    <row r="953" spans="1:8" ht="31.5" x14ac:dyDescent="0.2">
      <c r="A953" s="341"/>
      <c r="B953" s="316"/>
      <c r="C953" s="137" t="s">
        <v>513</v>
      </c>
      <c r="D953" s="254">
        <v>34</v>
      </c>
      <c r="E953" s="254">
        <f>D953/D$952*100</f>
        <v>10.179640718562874</v>
      </c>
      <c r="F953" s="254">
        <v>34</v>
      </c>
      <c r="G953" s="254">
        <f>F953/F$952*100</f>
        <v>10.179640718562874</v>
      </c>
      <c r="H953" s="7">
        <f>F953/D953*100-100</f>
        <v>0</v>
      </c>
    </row>
    <row r="954" spans="1:8" x14ac:dyDescent="0.2">
      <c r="A954" s="341"/>
      <c r="B954" s="316"/>
      <c r="C954" s="137" t="s">
        <v>514</v>
      </c>
      <c r="D954" s="254">
        <v>237</v>
      </c>
      <c r="E954" s="254">
        <f t="shared" ref="E954:G956" si="451">D954/D$952*100</f>
        <v>70.958083832335333</v>
      </c>
      <c r="F954" s="254">
        <v>237</v>
      </c>
      <c r="G954" s="254">
        <f t="shared" si="451"/>
        <v>70.958083832335333</v>
      </c>
      <c r="H954" s="7">
        <f t="shared" ref="H954:H955" si="452">F954/D954*100-100</f>
        <v>0</v>
      </c>
    </row>
    <row r="955" spans="1:8" x14ac:dyDescent="0.2">
      <c r="A955" s="341"/>
      <c r="B955" s="316"/>
      <c r="C955" s="137" t="s">
        <v>515</v>
      </c>
      <c r="D955" s="254">
        <v>63</v>
      </c>
      <c r="E955" s="254">
        <f t="shared" si="451"/>
        <v>18.862275449101794</v>
      </c>
      <c r="F955" s="254">
        <v>63</v>
      </c>
      <c r="G955" s="254">
        <f t="shared" si="451"/>
        <v>18.862275449101794</v>
      </c>
      <c r="H955" s="7">
        <f t="shared" si="452"/>
        <v>0</v>
      </c>
    </row>
    <row r="956" spans="1:8" x14ac:dyDescent="0.2">
      <c r="A956" s="342"/>
      <c r="B956" s="316"/>
      <c r="C956" s="137" t="s">
        <v>516</v>
      </c>
      <c r="D956" s="254">
        <v>0</v>
      </c>
      <c r="E956" s="254">
        <f t="shared" si="451"/>
        <v>0</v>
      </c>
      <c r="F956" s="254">
        <v>0</v>
      </c>
      <c r="G956" s="254">
        <f t="shared" si="451"/>
        <v>0</v>
      </c>
      <c r="H956" s="7" t="s">
        <v>80</v>
      </c>
    </row>
    <row r="957" spans="1:8" x14ac:dyDescent="0.2">
      <c r="A957" s="317" t="s">
        <v>281</v>
      </c>
      <c r="B957" s="317" t="s">
        <v>1081</v>
      </c>
      <c r="C957" s="119" t="s">
        <v>512</v>
      </c>
      <c r="D957" s="165">
        <f>SUM(D958:D961)</f>
        <v>0</v>
      </c>
      <c r="E957" s="165">
        <v>0</v>
      </c>
      <c r="F957" s="165">
        <f>SUM(F958:F961)</f>
        <v>0</v>
      </c>
      <c r="G957" s="165">
        <v>0</v>
      </c>
      <c r="H957" s="228">
        <v>0</v>
      </c>
    </row>
    <row r="958" spans="1:8" ht="31.5" x14ac:dyDescent="0.2">
      <c r="A958" s="317"/>
      <c r="B958" s="317"/>
      <c r="C958" s="119" t="s">
        <v>513</v>
      </c>
      <c r="D958" s="165">
        <f>D963</f>
        <v>0</v>
      </c>
      <c r="E958" s="165">
        <v>0</v>
      </c>
      <c r="F958" s="165">
        <f>F963</f>
        <v>0</v>
      </c>
      <c r="G958" s="165">
        <v>0</v>
      </c>
      <c r="H958" s="228">
        <v>0</v>
      </c>
    </row>
    <row r="959" spans="1:8" x14ac:dyDescent="0.2">
      <c r="A959" s="317"/>
      <c r="B959" s="317"/>
      <c r="C959" s="119" t="s">
        <v>514</v>
      </c>
      <c r="D959" s="165">
        <f>D964</f>
        <v>0</v>
      </c>
      <c r="E959" s="165">
        <v>0</v>
      </c>
      <c r="F959" s="168">
        <f>F964</f>
        <v>0</v>
      </c>
      <c r="G959" s="165">
        <v>0</v>
      </c>
      <c r="H959" s="230">
        <v>0</v>
      </c>
    </row>
    <row r="960" spans="1:8" x14ac:dyDescent="0.2">
      <c r="A960" s="317"/>
      <c r="B960" s="317"/>
      <c r="C960" s="119" t="s">
        <v>515</v>
      </c>
      <c r="D960" s="165">
        <f>D965</f>
        <v>0</v>
      </c>
      <c r="E960" s="165">
        <v>0</v>
      </c>
      <c r="F960" s="168">
        <f>F965</f>
        <v>0</v>
      </c>
      <c r="G960" s="165">
        <v>0</v>
      </c>
      <c r="H960" s="230">
        <v>0</v>
      </c>
    </row>
    <row r="961" spans="1:8" x14ac:dyDescent="0.2">
      <c r="A961" s="317"/>
      <c r="B961" s="317"/>
      <c r="C961" s="119" t="s">
        <v>516</v>
      </c>
      <c r="D961" s="165">
        <f>D966</f>
        <v>0</v>
      </c>
      <c r="E961" s="165">
        <v>0</v>
      </c>
      <c r="F961" s="168">
        <f>F966</f>
        <v>0</v>
      </c>
      <c r="G961" s="165">
        <v>0</v>
      </c>
      <c r="H961" s="230">
        <v>0</v>
      </c>
    </row>
    <row r="962" spans="1:8" hidden="1" x14ac:dyDescent="0.2">
      <c r="A962" s="346" t="s">
        <v>282</v>
      </c>
      <c r="B962" s="346" t="s">
        <v>88</v>
      </c>
      <c r="C962" s="123" t="s">
        <v>512</v>
      </c>
      <c r="D962" s="124">
        <f>SUM(D963:D966)</f>
        <v>0</v>
      </c>
      <c r="E962" s="124">
        <v>0</v>
      </c>
      <c r="F962" s="124">
        <f>SUM(F963:F966)</f>
        <v>0</v>
      </c>
      <c r="G962" s="124">
        <v>0</v>
      </c>
      <c r="H962" s="229">
        <v>0</v>
      </c>
    </row>
    <row r="963" spans="1:8" ht="31.5" hidden="1" x14ac:dyDescent="0.2">
      <c r="A963" s="347"/>
      <c r="B963" s="347"/>
      <c r="C963" s="125" t="s">
        <v>513</v>
      </c>
      <c r="D963" s="170">
        <v>0</v>
      </c>
      <c r="E963" s="170">
        <v>0</v>
      </c>
      <c r="F963" s="170">
        <v>0</v>
      </c>
      <c r="G963" s="170">
        <v>0</v>
      </c>
      <c r="H963" s="122">
        <v>0</v>
      </c>
    </row>
    <row r="964" spans="1:8" hidden="1" x14ac:dyDescent="0.2">
      <c r="A964" s="347"/>
      <c r="B964" s="347"/>
      <c r="C964" s="125" t="s">
        <v>514</v>
      </c>
      <c r="D964" s="170">
        <v>0</v>
      </c>
      <c r="E964" s="170">
        <v>0</v>
      </c>
      <c r="F964" s="170">
        <v>0</v>
      </c>
      <c r="G964" s="170">
        <v>0</v>
      </c>
      <c r="H964" s="122">
        <v>0</v>
      </c>
    </row>
    <row r="965" spans="1:8" hidden="1" x14ac:dyDescent="0.2">
      <c r="A965" s="347"/>
      <c r="B965" s="347"/>
      <c r="C965" s="125" t="s">
        <v>515</v>
      </c>
      <c r="D965" s="170">
        <v>0</v>
      </c>
      <c r="E965" s="170">
        <v>0</v>
      </c>
      <c r="F965" s="170">
        <v>0</v>
      </c>
      <c r="G965" s="170">
        <v>0</v>
      </c>
      <c r="H965" s="122">
        <v>0</v>
      </c>
    </row>
    <row r="966" spans="1:8" hidden="1" x14ac:dyDescent="0.2">
      <c r="A966" s="348"/>
      <c r="B966" s="348"/>
      <c r="C966" s="125" t="s">
        <v>516</v>
      </c>
      <c r="D966" s="170">
        <v>0</v>
      </c>
      <c r="E966" s="170">
        <v>0</v>
      </c>
      <c r="F966" s="170">
        <v>0</v>
      </c>
      <c r="G966" s="170">
        <v>0</v>
      </c>
      <c r="H966" s="122">
        <v>0</v>
      </c>
    </row>
    <row r="967" spans="1:8" x14ac:dyDescent="0.2">
      <c r="A967" s="317" t="s">
        <v>284</v>
      </c>
      <c r="B967" s="317" t="s">
        <v>875</v>
      </c>
      <c r="C967" s="119" t="s">
        <v>512</v>
      </c>
      <c r="D967" s="165">
        <f>SUM(D968:D971)</f>
        <v>1014</v>
      </c>
      <c r="E967" s="165">
        <f>SUM(E968:E971)</f>
        <v>100</v>
      </c>
      <c r="F967" s="165">
        <f>SUM(F968:F971)</f>
        <v>491</v>
      </c>
      <c r="G967" s="165">
        <f>SUM(G968:G971)</f>
        <v>100</v>
      </c>
      <c r="H967" s="228">
        <f>F967/D967*100-100</f>
        <v>-51.577909270216963</v>
      </c>
    </row>
    <row r="968" spans="1:8" ht="31.5" x14ac:dyDescent="0.2">
      <c r="A968" s="317"/>
      <c r="B968" s="317"/>
      <c r="C968" s="119" t="s">
        <v>513</v>
      </c>
      <c r="D968" s="165">
        <f>D973</f>
        <v>1014</v>
      </c>
      <c r="E968" s="165">
        <f>D968/D$967*100</f>
        <v>100</v>
      </c>
      <c r="F968" s="165">
        <f>F973</f>
        <v>491</v>
      </c>
      <c r="G968" s="165">
        <f>F968/F$967*100</f>
        <v>100</v>
      </c>
      <c r="H968" s="228">
        <f>H967</f>
        <v>-51.577909270216963</v>
      </c>
    </row>
    <row r="969" spans="1:8" x14ac:dyDescent="0.2">
      <c r="A969" s="317"/>
      <c r="B969" s="317"/>
      <c r="C969" s="119" t="s">
        <v>514</v>
      </c>
      <c r="D969" s="165">
        <f>D974</f>
        <v>0</v>
      </c>
      <c r="E969" s="165">
        <f t="shared" ref="E969:G971" si="453">D969/D$967*100</f>
        <v>0</v>
      </c>
      <c r="F969" s="168">
        <f>F974</f>
        <v>0</v>
      </c>
      <c r="G969" s="165">
        <f t="shared" si="453"/>
        <v>0</v>
      </c>
      <c r="H969" s="228" t="s">
        <v>80</v>
      </c>
    </row>
    <row r="970" spans="1:8" x14ac:dyDescent="0.2">
      <c r="A970" s="317"/>
      <c r="B970" s="317"/>
      <c r="C970" s="119" t="s">
        <v>515</v>
      </c>
      <c r="D970" s="165">
        <f t="shared" ref="D970:F971" si="454">D975</f>
        <v>0</v>
      </c>
      <c r="E970" s="165">
        <f t="shared" si="453"/>
        <v>0</v>
      </c>
      <c r="F970" s="168">
        <f t="shared" si="454"/>
        <v>0</v>
      </c>
      <c r="G970" s="165">
        <f t="shared" si="453"/>
        <v>0</v>
      </c>
      <c r="H970" s="228" t="s">
        <v>80</v>
      </c>
    </row>
    <row r="971" spans="1:8" x14ac:dyDescent="0.2">
      <c r="A971" s="317"/>
      <c r="B971" s="317"/>
      <c r="C971" s="119" t="s">
        <v>516</v>
      </c>
      <c r="D971" s="165">
        <f t="shared" si="454"/>
        <v>0</v>
      </c>
      <c r="E971" s="165">
        <f t="shared" si="453"/>
        <v>0</v>
      </c>
      <c r="F971" s="168">
        <f t="shared" si="454"/>
        <v>0</v>
      </c>
      <c r="G971" s="165">
        <f t="shared" si="453"/>
        <v>0</v>
      </c>
      <c r="H971" s="228" t="s">
        <v>80</v>
      </c>
    </row>
    <row r="972" spans="1:8" x14ac:dyDescent="0.2">
      <c r="A972" s="316" t="s">
        <v>285</v>
      </c>
      <c r="B972" s="316" t="s">
        <v>88</v>
      </c>
      <c r="C972" s="137" t="s">
        <v>512</v>
      </c>
      <c r="D972" s="254">
        <f>SUM(D973:D976)</f>
        <v>1014</v>
      </c>
      <c r="E972" s="254">
        <f>SUM(E973:E976)</f>
        <v>100</v>
      </c>
      <c r="F972" s="254">
        <f>SUM(F973:F976)</f>
        <v>491</v>
      </c>
      <c r="G972" s="254">
        <f>SUM(G973:G976)</f>
        <v>100</v>
      </c>
      <c r="H972" s="7">
        <f>F972/D972*100-100</f>
        <v>-51.577909270216963</v>
      </c>
    </row>
    <row r="973" spans="1:8" ht="31.5" x14ac:dyDescent="0.2">
      <c r="A973" s="316"/>
      <c r="B973" s="316"/>
      <c r="C973" s="137" t="s">
        <v>513</v>
      </c>
      <c r="D973" s="254">
        <v>1014</v>
      </c>
      <c r="E973" s="254">
        <f>D973/D$972*100</f>
        <v>100</v>
      </c>
      <c r="F973" s="254">
        <v>491</v>
      </c>
      <c r="G973" s="254">
        <f>F973/F$972*100</f>
        <v>100</v>
      </c>
      <c r="H973" s="7">
        <f>F973/D973*100-100</f>
        <v>-51.577909270216963</v>
      </c>
    </row>
    <row r="974" spans="1:8" x14ac:dyDescent="0.2">
      <c r="A974" s="316"/>
      <c r="B974" s="316"/>
      <c r="C974" s="137" t="s">
        <v>514</v>
      </c>
      <c r="D974" s="254">
        <v>0</v>
      </c>
      <c r="E974" s="254">
        <f t="shared" ref="E974:G976" si="455">D974/D$972*100</f>
        <v>0</v>
      </c>
      <c r="F974" s="254">
        <v>0</v>
      </c>
      <c r="G974" s="254">
        <f t="shared" si="455"/>
        <v>0</v>
      </c>
      <c r="H974" s="7" t="s">
        <v>80</v>
      </c>
    </row>
    <row r="975" spans="1:8" x14ac:dyDescent="0.2">
      <c r="A975" s="316"/>
      <c r="B975" s="316"/>
      <c r="C975" s="137" t="s">
        <v>515</v>
      </c>
      <c r="D975" s="254">
        <v>0</v>
      </c>
      <c r="E975" s="254">
        <f t="shared" si="455"/>
        <v>0</v>
      </c>
      <c r="F975" s="254">
        <v>0</v>
      </c>
      <c r="G975" s="254">
        <f t="shared" si="455"/>
        <v>0</v>
      </c>
      <c r="H975" s="7" t="s">
        <v>80</v>
      </c>
    </row>
    <row r="976" spans="1:8" x14ac:dyDescent="0.2">
      <c r="A976" s="316"/>
      <c r="B976" s="316"/>
      <c r="C976" s="137" t="s">
        <v>516</v>
      </c>
      <c r="D976" s="254">
        <v>0</v>
      </c>
      <c r="E976" s="254">
        <f t="shared" si="455"/>
        <v>0</v>
      </c>
      <c r="F976" s="254">
        <v>0</v>
      </c>
      <c r="G976" s="254">
        <f t="shared" si="455"/>
        <v>0</v>
      </c>
      <c r="H976" s="7" t="s">
        <v>80</v>
      </c>
    </row>
    <row r="977" spans="1:8" x14ac:dyDescent="0.2">
      <c r="A977" s="317" t="s">
        <v>287</v>
      </c>
      <c r="B977" s="317" t="s">
        <v>1082</v>
      </c>
      <c r="C977" s="119" t="s">
        <v>512</v>
      </c>
      <c r="D977" s="165">
        <f>SUM(D978:D981)</f>
        <v>4351</v>
      </c>
      <c r="E977" s="165">
        <f>SUM(E978:E981)</f>
        <v>100</v>
      </c>
      <c r="F977" s="165">
        <f>SUM(F978:F981)</f>
        <v>2779.4</v>
      </c>
      <c r="G977" s="165">
        <f>SUM(G978:G981)</f>
        <v>100</v>
      </c>
      <c r="H977" s="228">
        <f>F977/D977*100-100</f>
        <v>-36.120432084578255</v>
      </c>
    </row>
    <row r="978" spans="1:8" ht="31.5" x14ac:dyDescent="0.2">
      <c r="A978" s="317"/>
      <c r="B978" s="317"/>
      <c r="C978" s="119" t="s">
        <v>513</v>
      </c>
      <c r="D978" s="165">
        <f>D983+D988</f>
        <v>4351</v>
      </c>
      <c r="E978" s="165">
        <f>D978/D$977*100</f>
        <v>100</v>
      </c>
      <c r="F978" s="165">
        <f>F983+F988</f>
        <v>2779.4</v>
      </c>
      <c r="G978" s="165">
        <f>F978/F$977*100</f>
        <v>100</v>
      </c>
      <c r="H978" s="228">
        <f>F978/D978*100-100</f>
        <v>-36.120432084578255</v>
      </c>
    </row>
    <row r="979" spans="1:8" x14ac:dyDescent="0.2">
      <c r="A979" s="317"/>
      <c r="B979" s="317"/>
      <c r="C979" s="119" t="s">
        <v>514</v>
      </c>
      <c r="D979" s="165">
        <f>D984+D989</f>
        <v>0</v>
      </c>
      <c r="E979" s="165">
        <f t="shared" ref="E979:G981" si="456">D979/D$977*100</f>
        <v>0</v>
      </c>
      <c r="F979" s="168">
        <f>F984+F989</f>
        <v>0</v>
      </c>
      <c r="G979" s="165">
        <f t="shared" si="456"/>
        <v>0</v>
      </c>
      <c r="H979" s="228" t="s">
        <v>80</v>
      </c>
    </row>
    <row r="980" spans="1:8" x14ac:dyDescent="0.2">
      <c r="A980" s="317"/>
      <c r="B980" s="317"/>
      <c r="C980" s="119" t="s">
        <v>515</v>
      </c>
      <c r="D980" s="165">
        <f>D985+D990</f>
        <v>0</v>
      </c>
      <c r="E980" s="165">
        <f t="shared" si="456"/>
        <v>0</v>
      </c>
      <c r="F980" s="168">
        <f>F985+F990</f>
        <v>0</v>
      </c>
      <c r="G980" s="165">
        <f t="shared" si="456"/>
        <v>0</v>
      </c>
      <c r="H980" s="228" t="s">
        <v>80</v>
      </c>
    </row>
    <row r="981" spans="1:8" ht="21" customHeight="1" x14ac:dyDescent="0.2">
      <c r="A981" s="317"/>
      <c r="B981" s="317"/>
      <c r="C981" s="119" t="s">
        <v>516</v>
      </c>
      <c r="D981" s="165">
        <f>D986+D991</f>
        <v>0</v>
      </c>
      <c r="E981" s="165">
        <f t="shared" si="456"/>
        <v>0</v>
      </c>
      <c r="F981" s="168">
        <f>F986+F991</f>
        <v>0</v>
      </c>
      <c r="G981" s="165">
        <f t="shared" si="456"/>
        <v>0</v>
      </c>
      <c r="H981" s="228" t="s">
        <v>80</v>
      </c>
    </row>
    <row r="982" spans="1:8" x14ac:dyDescent="0.2">
      <c r="A982" s="316" t="s">
        <v>289</v>
      </c>
      <c r="B982" s="316" t="s">
        <v>689</v>
      </c>
      <c r="C982" s="137" t="s">
        <v>512</v>
      </c>
      <c r="D982" s="254">
        <f>SUM(D983:D986)</f>
        <v>3151</v>
      </c>
      <c r="E982" s="254">
        <f>SUM(E983:E986)</f>
        <v>100</v>
      </c>
      <c r="F982" s="254">
        <f>SUM(F983:F986)</f>
        <v>1197</v>
      </c>
      <c r="G982" s="254">
        <f>SUM(G983:G986)</f>
        <v>100</v>
      </c>
      <c r="H982" s="7">
        <f>F982/D982*100-100</f>
        <v>-62.012059663598855</v>
      </c>
    </row>
    <row r="983" spans="1:8" ht="31.5" x14ac:dyDescent="0.2">
      <c r="A983" s="316"/>
      <c r="B983" s="316"/>
      <c r="C983" s="137" t="s">
        <v>513</v>
      </c>
      <c r="D983" s="254">
        <v>3151</v>
      </c>
      <c r="E983" s="254">
        <f>D983/D$982*100</f>
        <v>100</v>
      </c>
      <c r="F983" s="254">
        <v>1197</v>
      </c>
      <c r="G983" s="254">
        <f>F983/F$982*100</f>
        <v>100</v>
      </c>
      <c r="H983" s="7">
        <f>F983/D983*100-100</f>
        <v>-62.012059663598855</v>
      </c>
    </row>
    <row r="984" spans="1:8" x14ac:dyDescent="0.2">
      <c r="A984" s="316"/>
      <c r="B984" s="316"/>
      <c r="C984" s="137" t="s">
        <v>514</v>
      </c>
      <c r="D984" s="254">
        <v>0</v>
      </c>
      <c r="E984" s="254">
        <f t="shared" ref="E984:G986" si="457">D984/D$982*100</f>
        <v>0</v>
      </c>
      <c r="F984" s="254">
        <v>0</v>
      </c>
      <c r="G984" s="254">
        <f t="shared" si="457"/>
        <v>0</v>
      </c>
      <c r="H984" s="7" t="s">
        <v>80</v>
      </c>
    </row>
    <row r="985" spans="1:8" x14ac:dyDescent="0.2">
      <c r="A985" s="316"/>
      <c r="B985" s="316"/>
      <c r="C985" s="137" t="s">
        <v>515</v>
      </c>
      <c r="D985" s="254">
        <v>0</v>
      </c>
      <c r="E985" s="254">
        <f t="shared" si="457"/>
        <v>0</v>
      </c>
      <c r="F985" s="254">
        <v>0</v>
      </c>
      <c r="G985" s="254">
        <f t="shared" si="457"/>
        <v>0</v>
      </c>
      <c r="H985" s="7" t="s">
        <v>80</v>
      </c>
    </row>
    <row r="986" spans="1:8" x14ac:dyDescent="0.2">
      <c r="A986" s="316"/>
      <c r="B986" s="316"/>
      <c r="C986" s="137" t="s">
        <v>516</v>
      </c>
      <c r="D986" s="254">
        <v>0</v>
      </c>
      <c r="E986" s="254">
        <f t="shared" si="457"/>
        <v>0</v>
      </c>
      <c r="F986" s="254">
        <v>0</v>
      </c>
      <c r="G986" s="254">
        <f t="shared" si="457"/>
        <v>0</v>
      </c>
      <c r="H986" s="7" t="s">
        <v>80</v>
      </c>
    </row>
    <row r="987" spans="1:8" ht="18.75" customHeight="1" x14ac:dyDescent="0.2">
      <c r="A987" s="316" t="s">
        <v>290</v>
      </c>
      <c r="B987" s="316" t="s">
        <v>541</v>
      </c>
      <c r="C987" s="137" t="s">
        <v>512</v>
      </c>
      <c r="D987" s="254">
        <f>SUM(D988:D991)</f>
        <v>1200</v>
      </c>
      <c r="E987" s="254">
        <f>SUM(E988:E991)</f>
        <v>100</v>
      </c>
      <c r="F987" s="254">
        <f>SUM(F988:F991)</f>
        <v>1582.4</v>
      </c>
      <c r="G987" s="254">
        <f>SUM(G988:G991)</f>
        <v>100</v>
      </c>
      <c r="H987" s="7">
        <f t="shared" ref="H987:H1028" si="458">F987/D987*100-100</f>
        <v>31.866666666666674</v>
      </c>
    </row>
    <row r="988" spans="1:8" ht="34.5" customHeight="1" x14ac:dyDescent="0.2">
      <c r="A988" s="316"/>
      <c r="B988" s="316"/>
      <c r="C988" s="137" t="s">
        <v>513</v>
      </c>
      <c r="D988" s="254">
        <v>1200</v>
      </c>
      <c r="E988" s="254">
        <f>D988/D$987*100</f>
        <v>100</v>
      </c>
      <c r="F988" s="254">
        <v>1582.4</v>
      </c>
      <c r="G988" s="254">
        <f>F988/F$987*100</f>
        <v>100</v>
      </c>
      <c r="H988" s="7">
        <f t="shared" si="458"/>
        <v>31.866666666666674</v>
      </c>
    </row>
    <row r="989" spans="1:8" ht="21" customHeight="1" x14ac:dyDescent="0.2">
      <c r="A989" s="316"/>
      <c r="B989" s="316"/>
      <c r="C989" s="137" t="s">
        <v>514</v>
      </c>
      <c r="D989" s="254">
        <v>0</v>
      </c>
      <c r="E989" s="254">
        <f t="shared" ref="E989:G991" si="459">D989/D$987*100</f>
        <v>0</v>
      </c>
      <c r="F989" s="254">
        <v>0</v>
      </c>
      <c r="G989" s="254">
        <f t="shared" si="459"/>
        <v>0</v>
      </c>
      <c r="H989" s="7" t="s">
        <v>80</v>
      </c>
    </row>
    <row r="990" spans="1:8" ht="21.75" customHeight="1" x14ac:dyDescent="0.2">
      <c r="A990" s="316"/>
      <c r="B990" s="316"/>
      <c r="C990" s="137" t="s">
        <v>515</v>
      </c>
      <c r="D990" s="254">
        <v>0</v>
      </c>
      <c r="E990" s="254">
        <f t="shared" si="459"/>
        <v>0</v>
      </c>
      <c r="F990" s="254">
        <v>0</v>
      </c>
      <c r="G990" s="254">
        <f t="shared" si="459"/>
        <v>0</v>
      </c>
      <c r="H990" s="7" t="s">
        <v>80</v>
      </c>
    </row>
    <row r="991" spans="1:8" ht="21" customHeight="1" x14ac:dyDescent="0.2">
      <c r="A991" s="316"/>
      <c r="B991" s="316"/>
      <c r="C991" s="137" t="s">
        <v>516</v>
      </c>
      <c r="D991" s="254">
        <v>0</v>
      </c>
      <c r="E991" s="254">
        <f t="shared" si="459"/>
        <v>0</v>
      </c>
      <c r="F991" s="254">
        <v>0</v>
      </c>
      <c r="G991" s="254">
        <f t="shared" si="459"/>
        <v>0</v>
      </c>
      <c r="H991" s="7" t="s">
        <v>80</v>
      </c>
    </row>
    <row r="992" spans="1:8" ht="24.75" customHeight="1" x14ac:dyDescent="0.2">
      <c r="A992" s="318" t="s">
        <v>293</v>
      </c>
      <c r="B992" s="318" t="s">
        <v>881</v>
      </c>
      <c r="C992" s="252" t="s">
        <v>512</v>
      </c>
      <c r="D992" s="257">
        <f>SUM(D993:D996)</f>
        <v>23883</v>
      </c>
      <c r="E992" s="257">
        <f t="shared" ref="E992:G992" si="460">SUM(E993:E996)</f>
        <v>100</v>
      </c>
      <c r="F992" s="257">
        <f t="shared" si="460"/>
        <v>12790.7</v>
      </c>
      <c r="G992" s="257">
        <f t="shared" si="460"/>
        <v>100</v>
      </c>
      <c r="H992" s="239">
        <f t="shared" si="458"/>
        <v>-46.444332789013096</v>
      </c>
    </row>
    <row r="993" spans="1:8" ht="33.75" customHeight="1" x14ac:dyDescent="0.2">
      <c r="A993" s="318"/>
      <c r="B993" s="318"/>
      <c r="C993" s="252" t="s">
        <v>513</v>
      </c>
      <c r="D993" s="257">
        <f>D998+D1008+D1023</f>
        <v>16168</v>
      </c>
      <c r="E993" s="257">
        <f>D993/D$992*100</f>
        <v>67.696688020767908</v>
      </c>
      <c r="F993" s="257">
        <f>F998+F1008+F1023</f>
        <v>11322.7</v>
      </c>
      <c r="G993" s="257">
        <f>F993/F$992*100</f>
        <v>88.522911177652517</v>
      </c>
      <c r="H993" s="239">
        <f t="shared" si="458"/>
        <v>-29.968456209797125</v>
      </c>
    </row>
    <row r="994" spans="1:8" ht="21" customHeight="1" x14ac:dyDescent="0.2">
      <c r="A994" s="318"/>
      <c r="B994" s="318"/>
      <c r="C994" s="252" t="s">
        <v>514</v>
      </c>
      <c r="D994" s="257">
        <f>D999+D1009+D1029</f>
        <v>0</v>
      </c>
      <c r="E994" s="257">
        <f t="shared" ref="E994:G996" si="461">D994/D$992*100</f>
        <v>0</v>
      </c>
      <c r="F994" s="257">
        <f>F999+F1009+F1024</f>
        <v>0</v>
      </c>
      <c r="G994" s="257">
        <f t="shared" si="461"/>
        <v>0</v>
      </c>
      <c r="H994" s="239" t="s">
        <v>80</v>
      </c>
    </row>
    <row r="995" spans="1:8" ht="21" customHeight="1" x14ac:dyDescent="0.2">
      <c r="A995" s="318"/>
      <c r="B995" s="318"/>
      <c r="C995" s="252" t="s">
        <v>515</v>
      </c>
      <c r="D995" s="257">
        <f t="shared" ref="D995:F996" si="462">D1000+D1010+D1025</f>
        <v>0</v>
      </c>
      <c r="E995" s="257">
        <f t="shared" si="461"/>
        <v>0</v>
      </c>
      <c r="F995" s="257">
        <f>F1000+F1010+F1025</f>
        <v>0</v>
      </c>
      <c r="G995" s="257">
        <f t="shared" si="461"/>
        <v>0</v>
      </c>
      <c r="H995" s="239" t="s">
        <v>80</v>
      </c>
    </row>
    <row r="996" spans="1:8" ht="20.25" customHeight="1" x14ac:dyDescent="0.2">
      <c r="A996" s="318"/>
      <c r="B996" s="318"/>
      <c r="C996" s="252" t="s">
        <v>516</v>
      </c>
      <c r="D996" s="257">
        <f t="shared" si="462"/>
        <v>7715</v>
      </c>
      <c r="E996" s="257">
        <f t="shared" si="461"/>
        <v>32.303311979232092</v>
      </c>
      <c r="F996" s="257">
        <f t="shared" si="462"/>
        <v>1468</v>
      </c>
      <c r="G996" s="257">
        <f t="shared" si="461"/>
        <v>11.477088822347486</v>
      </c>
      <c r="H996" s="239">
        <f t="shared" si="458"/>
        <v>-80.972132209980558</v>
      </c>
    </row>
    <row r="997" spans="1:8" x14ac:dyDescent="0.2">
      <c r="A997" s="317" t="s">
        <v>294</v>
      </c>
      <c r="B997" s="317" t="s">
        <v>882</v>
      </c>
      <c r="C997" s="119" t="s">
        <v>512</v>
      </c>
      <c r="D997" s="255">
        <f>SUM(D998:D1001)</f>
        <v>317</v>
      </c>
      <c r="E997" s="255">
        <f t="shared" ref="E997" si="463">SUM(E998:E1001)</f>
        <v>100</v>
      </c>
      <c r="F997" s="255">
        <f t="shared" ref="F997" si="464">SUM(F998:F1001)</f>
        <v>306.89999999999998</v>
      </c>
      <c r="G997" s="255">
        <f t="shared" ref="G997" si="465">SUM(G998:G1001)</f>
        <v>100.00000000000001</v>
      </c>
      <c r="H997" s="228">
        <f t="shared" si="458"/>
        <v>-3.1861198738170344</v>
      </c>
    </row>
    <row r="998" spans="1:8" ht="31.5" x14ac:dyDescent="0.2">
      <c r="A998" s="317"/>
      <c r="B998" s="317"/>
      <c r="C998" s="119" t="s">
        <v>513</v>
      </c>
      <c r="D998" s="255">
        <f>D1003</f>
        <v>0</v>
      </c>
      <c r="E998" s="255">
        <f>D998/D$997*100</f>
        <v>0</v>
      </c>
      <c r="F998" s="255">
        <f>F1003</f>
        <v>165</v>
      </c>
      <c r="G998" s="255">
        <f>F998/F$997*100</f>
        <v>53.763440860215063</v>
      </c>
      <c r="H998" s="228" t="s">
        <v>80</v>
      </c>
    </row>
    <row r="999" spans="1:8" x14ac:dyDescent="0.2">
      <c r="A999" s="317"/>
      <c r="B999" s="317"/>
      <c r="C999" s="119" t="s">
        <v>514</v>
      </c>
      <c r="D999" s="255">
        <f t="shared" ref="D999:F1001" si="466">D1004</f>
        <v>0</v>
      </c>
      <c r="E999" s="255">
        <f t="shared" ref="E999:G1001" si="467">D999/D$997*100</f>
        <v>0</v>
      </c>
      <c r="F999" s="255">
        <f t="shared" si="466"/>
        <v>0</v>
      </c>
      <c r="G999" s="255">
        <f t="shared" si="467"/>
        <v>0</v>
      </c>
      <c r="H999" s="228" t="s">
        <v>80</v>
      </c>
    </row>
    <row r="1000" spans="1:8" x14ac:dyDescent="0.2">
      <c r="A1000" s="317"/>
      <c r="B1000" s="317"/>
      <c r="C1000" s="119" t="s">
        <v>515</v>
      </c>
      <c r="D1000" s="255">
        <f t="shared" si="466"/>
        <v>0</v>
      </c>
      <c r="E1000" s="255">
        <f t="shared" si="467"/>
        <v>0</v>
      </c>
      <c r="F1000" s="255">
        <f t="shared" si="466"/>
        <v>0</v>
      </c>
      <c r="G1000" s="255">
        <f t="shared" si="467"/>
        <v>0</v>
      </c>
      <c r="H1000" s="228" t="s">
        <v>80</v>
      </c>
    </row>
    <row r="1001" spans="1:8" x14ac:dyDescent="0.2">
      <c r="A1001" s="317"/>
      <c r="B1001" s="317"/>
      <c r="C1001" s="119" t="s">
        <v>516</v>
      </c>
      <c r="D1001" s="255">
        <f t="shared" si="466"/>
        <v>317</v>
      </c>
      <c r="E1001" s="255">
        <f t="shared" si="467"/>
        <v>100</v>
      </c>
      <c r="F1001" s="255">
        <f t="shared" si="466"/>
        <v>141.9</v>
      </c>
      <c r="G1001" s="255">
        <f t="shared" si="467"/>
        <v>46.236559139784951</v>
      </c>
      <c r="H1001" s="228">
        <f t="shared" si="458"/>
        <v>-55.236593059936908</v>
      </c>
    </row>
    <row r="1002" spans="1:8" x14ac:dyDescent="0.2">
      <c r="A1002" s="316" t="s">
        <v>296</v>
      </c>
      <c r="B1002" s="316" t="s">
        <v>297</v>
      </c>
      <c r="C1002" s="98" t="s">
        <v>512</v>
      </c>
      <c r="D1002" s="164">
        <f>SUM(D1003:D1006)</f>
        <v>317</v>
      </c>
      <c r="E1002" s="164">
        <f t="shared" ref="E1002" si="468">SUM(E1003:E1006)</f>
        <v>100</v>
      </c>
      <c r="F1002" s="164">
        <f t="shared" ref="F1002" si="469">SUM(F1003:F1006)</f>
        <v>306.89999999999998</v>
      </c>
      <c r="G1002" s="164">
        <f t="shared" ref="G1002" si="470">SUM(G1003:G1006)</f>
        <v>100.00000000000001</v>
      </c>
      <c r="H1002" s="7">
        <f t="shared" si="458"/>
        <v>-3.1861198738170344</v>
      </c>
    </row>
    <row r="1003" spans="1:8" ht="36.75" customHeight="1" x14ac:dyDescent="0.2">
      <c r="A1003" s="316"/>
      <c r="B1003" s="316"/>
      <c r="C1003" s="98" t="s">
        <v>513</v>
      </c>
      <c r="D1003" s="164">
        <v>0</v>
      </c>
      <c r="E1003" s="164">
        <f>D1003/D$1002*100</f>
        <v>0</v>
      </c>
      <c r="F1003" s="164">
        <v>165</v>
      </c>
      <c r="G1003" s="164">
        <f>F1003/F$1002*100</f>
        <v>53.763440860215063</v>
      </c>
      <c r="H1003" s="7" t="s">
        <v>80</v>
      </c>
    </row>
    <row r="1004" spans="1:8" ht="25.5" customHeight="1" x14ac:dyDescent="0.2">
      <c r="A1004" s="316"/>
      <c r="B1004" s="316"/>
      <c r="C1004" s="98" t="s">
        <v>514</v>
      </c>
      <c r="D1004" s="164">
        <v>0</v>
      </c>
      <c r="E1004" s="164">
        <f t="shared" ref="E1004:G1006" si="471">D1004/D$1002*100</f>
        <v>0</v>
      </c>
      <c r="F1004" s="164">
        <v>0</v>
      </c>
      <c r="G1004" s="164">
        <f t="shared" si="471"/>
        <v>0</v>
      </c>
      <c r="H1004" s="7" t="s">
        <v>80</v>
      </c>
    </row>
    <row r="1005" spans="1:8" ht="22.5" customHeight="1" x14ac:dyDescent="0.2">
      <c r="A1005" s="316"/>
      <c r="B1005" s="316"/>
      <c r="C1005" s="98" t="s">
        <v>515</v>
      </c>
      <c r="D1005" s="164">
        <v>0</v>
      </c>
      <c r="E1005" s="164">
        <f t="shared" si="471"/>
        <v>0</v>
      </c>
      <c r="F1005" s="164">
        <v>0</v>
      </c>
      <c r="G1005" s="164">
        <f t="shared" si="471"/>
        <v>0</v>
      </c>
      <c r="H1005" s="7" t="s">
        <v>80</v>
      </c>
    </row>
    <row r="1006" spans="1:8" ht="21.75" customHeight="1" x14ac:dyDescent="0.2">
      <c r="A1006" s="316"/>
      <c r="B1006" s="316"/>
      <c r="C1006" s="98" t="s">
        <v>516</v>
      </c>
      <c r="D1006" s="164">
        <v>317</v>
      </c>
      <c r="E1006" s="164">
        <f t="shared" si="471"/>
        <v>100</v>
      </c>
      <c r="F1006" s="164">
        <v>141.9</v>
      </c>
      <c r="G1006" s="164">
        <f t="shared" si="471"/>
        <v>46.236559139784951</v>
      </c>
      <c r="H1006" s="7">
        <f t="shared" si="458"/>
        <v>-55.236593059936908</v>
      </c>
    </row>
    <row r="1007" spans="1:8" ht="30.75" customHeight="1" x14ac:dyDescent="0.2">
      <c r="A1007" s="317" t="s">
        <v>299</v>
      </c>
      <c r="B1007" s="317" t="s">
        <v>300</v>
      </c>
      <c r="C1007" s="119" t="s">
        <v>512</v>
      </c>
      <c r="D1007" s="165">
        <f>SUM(D1008:D1011)</f>
        <v>23541</v>
      </c>
      <c r="E1007" s="165">
        <f t="shared" ref="E1007" si="472">SUM(E1008:E1011)</f>
        <v>100</v>
      </c>
      <c r="F1007" s="165">
        <f t="shared" ref="F1007" si="473">SUM(F1008:F1011)</f>
        <v>12458.800000000001</v>
      </c>
      <c r="G1007" s="165">
        <f t="shared" ref="G1007" si="474">SUM(G1008:G1011)</f>
        <v>100</v>
      </c>
      <c r="H1007" s="228">
        <f t="shared" si="458"/>
        <v>-47.076164988743038</v>
      </c>
    </row>
    <row r="1008" spans="1:8" ht="42" customHeight="1" x14ac:dyDescent="0.2">
      <c r="A1008" s="317"/>
      <c r="B1008" s="317"/>
      <c r="C1008" s="119" t="s">
        <v>513</v>
      </c>
      <c r="D1008" s="165">
        <f>D1013+D1018</f>
        <v>16143</v>
      </c>
      <c r="E1008" s="165">
        <f>D1008/D$1007*100</f>
        <v>68.573977316171792</v>
      </c>
      <c r="F1008" s="165">
        <f>F1013+F1018</f>
        <v>11132.7</v>
      </c>
      <c r="G1008" s="165">
        <f>F1008/F$1007*100</f>
        <v>89.356117764150639</v>
      </c>
      <c r="H1008" s="228">
        <f t="shared" si="458"/>
        <v>-31.03698197361085</v>
      </c>
    </row>
    <row r="1009" spans="1:8" ht="30.75" customHeight="1" x14ac:dyDescent="0.2">
      <c r="A1009" s="317"/>
      <c r="B1009" s="317"/>
      <c r="C1009" s="119" t="s">
        <v>514</v>
      </c>
      <c r="D1009" s="165">
        <f t="shared" ref="D1009:F1011" si="475">D1014+D1019</f>
        <v>0</v>
      </c>
      <c r="E1009" s="165">
        <f t="shared" ref="E1009:G1011" si="476">D1009/D$1007*100</f>
        <v>0</v>
      </c>
      <c r="F1009" s="165">
        <f t="shared" si="475"/>
        <v>0</v>
      </c>
      <c r="G1009" s="165">
        <f t="shared" si="476"/>
        <v>0</v>
      </c>
      <c r="H1009" s="228" t="s">
        <v>80</v>
      </c>
    </row>
    <row r="1010" spans="1:8" ht="26.25" customHeight="1" x14ac:dyDescent="0.2">
      <c r="A1010" s="317"/>
      <c r="B1010" s="317"/>
      <c r="C1010" s="119" t="s">
        <v>515</v>
      </c>
      <c r="D1010" s="165">
        <f t="shared" si="475"/>
        <v>0</v>
      </c>
      <c r="E1010" s="165">
        <f t="shared" si="476"/>
        <v>0</v>
      </c>
      <c r="F1010" s="165">
        <f t="shared" si="475"/>
        <v>0</v>
      </c>
      <c r="G1010" s="165">
        <f t="shared" si="476"/>
        <v>0</v>
      </c>
      <c r="H1010" s="228" t="s">
        <v>80</v>
      </c>
    </row>
    <row r="1011" spans="1:8" ht="28.5" customHeight="1" x14ac:dyDescent="0.2">
      <c r="A1011" s="317"/>
      <c r="B1011" s="317"/>
      <c r="C1011" s="119" t="s">
        <v>516</v>
      </c>
      <c r="D1011" s="165">
        <f t="shared" si="475"/>
        <v>7398</v>
      </c>
      <c r="E1011" s="165">
        <f t="shared" si="476"/>
        <v>31.426022683828215</v>
      </c>
      <c r="F1011" s="165">
        <f t="shared" si="475"/>
        <v>1326.1</v>
      </c>
      <c r="G1011" s="165">
        <f t="shared" si="476"/>
        <v>10.643882235849359</v>
      </c>
      <c r="H1011" s="228">
        <f t="shared" si="458"/>
        <v>-82.074885104082185</v>
      </c>
    </row>
    <row r="1012" spans="1:8" x14ac:dyDescent="0.2">
      <c r="A1012" s="316" t="s">
        <v>302</v>
      </c>
      <c r="B1012" s="316" t="s">
        <v>303</v>
      </c>
      <c r="C1012" s="98" t="s">
        <v>512</v>
      </c>
      <c r="D1012" s="164">
        <f>SUM(D1013:D1016)</f>
        <v>22821</v>
      </c>
      <c r="E1012" s="164">
        <f t="shared" ref="E1012" si="477">SUM(E1013:E1016)</f>
        <v>99.999999999999986</v>
      </c>
      <c r="F1012" s="164">
        <f t="shared" ref="F1012" si="478">SUM(F1013:F1016)</f>
        <v>11903.800000000001</v>
      </c>
      <c r="G1012" s="164">
        <f t="shared" ref="G1012" si="479">SUM(G1013:G1016)</f>
        <v>100</v>
      </c>
      <c r="H1012" s="80">
        <f t="shared" si="458"/>
        <v>-47.838394461241826</v>
      </c>
    </row>
    <row r="1013" spans="1:8" ht="31.5" x14ac:dyDescent="0.2">
      <c r="A1013" s="316"/>
      <c r="B1013" s="316"/>
      <c r="C1013" s="98" t="s">
        <v>513</v>
      </c>
      <c r="D1013" s="164">
        <v>15423</v>
      </c>
      <c r="E1013" s="164">
        <f>D1013/D$1012*100</f>
        <v>67.58248981201524</v>
      </c>
      <c r="F1013" s="164">
        <v>10577.7</v>
      </c>
      <c r="G1013" s="164">
        <f>F1013/F$1012*100</f>
        <v>88.859859876678044</v>
      </c>
      <c r="H1013" s="7">
        <f t="shared" si="458"/>
        <v>-31.416066913051935</v>
      </c>
    </row>
    <row r="1014" spans="1:8" x14ac:dyDescent="0.2">
      <c r="A1014" s="316"/>
      <c r="B1014" s="316"/>
      <c r="C1014" s="98" t="s">
        <v>514</v>
      </c>
      <c r="D1014" s="164">
        <v>0</v>
      </c>
      <c r="E1014" s="164">
        <f t="shared" ref="E1014:G1016" si="480">D1014/D$1012*100</f>
        <v>0</v>
      </c>
      <c r="F1014" s="164">
        <v>0</v>
      </c>
      <c r="G1014" s="164">
        <f t="shared" si="480"/>
        <v>0</v>
      </c>
      <c r="H1014" s="7" t="s">
        <v>80</v>
      </c>
    </row>
    <row r="1015" spans="1:8" x14ac:dyDescent="0.2">
      <c r="A1015" s="316"/>
      <c r="B1015" s="316"/>
      <c r="C1015" s="98" t="s">
        <v>515</v>
      </c>
      <c r="D1015" s="164">
        <v>0</v>
      </c>
      <c r="E1015" s="164">
        <f t="shared" si="480"/>
        <v>0</v>
      </c>
      <c r="F1015" s="164">
        <v>0</v>
      </c>
      <c r="G1015" s="164">
        <f t="shared" si="480"/>
        <v>0</v>
      </c>
      <c r="H1015" s="7" t="s">
        <v>80</v>
      </c>
    </row>
    <row r="1016" spans="1:8" x14ac:dyDescent="0.2">
      <c r="A1016" s="316"/>
      <c r="B1016" s="316"/>
      <c r="C1016" s="98" t="s">
        <v>516</v>
      </c>
      <c r="D1016" s="164">
        <v>7398</v>
      </c>
      <c r="E1016" s="164">
        <f t="shared" si="480"/>
        <v>32.417510187984746</v>
      </c>
      <c r="F1016" s="164">
        <v>1326.1</v>
      </c>
      <c r="G1016" s="164">
        <f t="shared" si="480"/>
        <v>11.140140123321963</v>
      </c>
      <c r="H1016" s="7">
        <f t="shared" si="458"/>
        <v>-82.074885104082185</v>
      </c>
    </row>
    <row r="1017" spans="1:8" x14ac:dyDescent="0.2">
      <c r="A1017" s="316" t="s">
        <v>307</v>
      </c>
      <c r="B1017" s="316" t="s">
        <v>308</v>
      </c>
      <c r="C1017" s="98" t="s">
        <v>512</v>
      </c>
      <c r="D1017" s="164">
        <f>SUM(D1018:D1021)</f>
        <v>720</v>
      </c>
      <c r="E1017" s="164">
        <f t="shared" ref="E1017" si="481">SUM(E1018:E1021)</f>
        <v>100</v>
      </c>
      <c r="F1017" s="164">
        <f t="shared" ref="F1017" si="482">SUM(F1018:F1021)</f>
        <v>555</v>
      </c>
      <c r="G1017" s="164">
        <f t="shared" ref="G1017" si="483">SUM(G1018:G1021)</f>
        <v>100</v>
      </c>
      <c r="H1017" s="7">
        <f t="shared" si="458"/>
        <v>-22.916666666666657</v>
      </c>
    </row>
    <row r="1018" spans="1:8" ht="31.5" x14ac:dyDescent="0.2">
      <c r="A1018" s="316"/>
      <c r="B1018" s="316"/>
      <c r="C1018" s="98" t="s">
        <v>513</v>
      </c>
      <c r="D1018" s="164">
        <v>720</v>
      </c>
      <c r="E1018" s="164">
        <f>D1018/D$1017*100</f>
        <v>100</v>
      </c>
      <c r="F1018" s="164">
        <v>555</v>
      </c>
      <c r="G1018" s="164">
        <f>F1018/F$1017*100</f>
        <v>100</v>
      </c>
      <c r="H1018" s="7">
        <f t="shared" si="458"/>
        <v>-22.916666666666657</v>
      </c>
    </row>
    <row r="1019" spans="1:8" x14ac:dyDescent="0.2">
      <c r="A1019" s="316"/>
      <c r="B1019" s="316"/>
      <c r="C1019" s="98" t="s">
        <v>514</v>
      </c>
      <c r="D1019" s="164">
        <v>0</v>
      </c>
      <c r="E1019" s="164">
        <f t="shared" ref="E1019:G1021" si="484">D1019/D$1017*100</f>
        <v>0</v>
      </c>
      <c r="F1019" s="164">
        <v>0</v>
      </c>
      <c r="G1019" s="164">
        <f t="shared" si="484"/>
        <v>0</v>
      </c>
      <c r="H1019" s="7" t="s">
        <v>80</v>
      </c>
    </row>
    <row r="1020" spans="1:8" x14ac:dyDescent="0.2">
      <c r="A1020" s="316"/>
      <c r="B1020" s="316"/>
      <c r="C1020" s="98" t="s">
        <v>515</v>
      </c>
      <c r="D1020" s="164">
        <v>0</v>
      </c>
      <c r="E1020" s="164">
        <f t="shared" si="484"/>
        <v>0</v>
      </c>
      <c r="F1020" s="164">
        <v>0</v>
      </c>
      <c r="G1020" s="164">
        <f t="shared" si="484"/>
        <v>0</v>
      </c>
      <c r="H1020" s="7" t="s">
        <v>80</v>
      </c>
    </row>
    <row r="1021" spans="1:8" x14ac:dyDescent="0.2">
      <c r="A1021" s="316"/>
      <c r="B1021" s="316"/>
      <c r="C1021" s="98" t="s">
        <v>516</v>
      </c>
      <c r="D1021" s="164">
        <v>0</v>
      </c>
      <c r="E1021" s="164">
        <f t="shared" si="484"/>
        <v>0</v>
      </c>
      <c r="F1021" s="164">
        <v>0</v>
      </c>
      <c r="G1021" s="164">
        <f t="shared" si="484"/>
        <v>0</v>
      </c>
      <c r="H1021" s="7" t="s">
        <v>80</v>
      </c>
    </row>
    <row r="1022" spans="1:8" x14ac:dyDescent="0.2">
      <c r="A1022" s="317" t="s">
        <v>311</v>
      </c>
      <c r="B1022" s="317" t="s">
        <v>1226</v>
      </c>
      <c r="C1022" s="119" t="s">
        <v>512</v>
      </c>
      <c r="D1022" s="165">
        <f>SUM(D1023:D1026)</f>
        <v>25</v>
      </c>
      <c r="E1022" s="165">
        <f t="shared" ref="E1022" si="485">SUM(E1023:E1026)</f>
        <v>100</v>
      </c>
      <c r="F1022" s="165">
        <f t="shared" ref="F1022" si="486">SUM(F1023:F1026)</f>
        <v>25</v>
      </c>
      <c r="G1022" s="165">
        <f t="shared" ref="G1022" si="487">SUM(G1023:G1026)</f>
        <v>100</v>
      </c>
      <c r="H1022" s="228">
        <f t="shared" si="458"/>
        <v>0</v>
      </c>
    </row>
    <row r="1023" spans="1:8" ht="31.5" x14ac:dyDescent="0.2">
      <c r="A1023" s="317"/>
      <c r="B1023" s="317"/>
      <c r="C1023" s="119" t="s">
        <v>513</v>
      </c>
      <c r="D1023" s="165">
        <f>D1027</f>
        <v>25</v>
      </c>
      <c r="E1023" s="165">
        <f>D1023/D$1022*100</f>
        <v>100</v>
      </c>
      <c r="F1023" s="165">
        <f>F1027</f>
        <v>25</v>
      </c>
      <c r="G1023" s="165">
        <f>F1023/F$1022*100</f>
        <v>100</v>
      </c>
      <c r="H1023" s="228">
        <f t="shared" si="458"/>
        <v>0</v>
      </c>
    </row>
    <row r="1024" spans="1:8" x14ac:dyDescent="0.2">
      <c r="A1024" s="317"/>
      <c r="B1024" s="317"/>
      <c r="C1024" s="119" t="s">
        <v>514</v>
      </c>
      <c r="D1024" s="165">
        <f>D1029</f>
        <v>0</v>
      </c>
      <c r="E1024" s="165">
        <f t="shared" ref="E1024:G1026" si="488">D1024/D$1022*100</f>
        <v>0</v>
      </c>
      <c r="F1024" s="165">
        <f>F1029</f>
        <v>0</v>
      </c>
      <c r="G1024" s="165">
        <f t="shared" si="488"/>
        <v>0</v>
      </c>
      <c r="H1024" s="228" t="s">
        <v>80</v>
      </c>
    </row>
    <row r="1025" spans="1:8" x14ac:dyDescent="0.2">
      <c r="A1025" s="317"/>
      <c r="B1025" s="317"/>
      <c r="C1025" s="119" t="s">
        <v>515</v>
      </c>
      <c r="D1025" s="165">
        <f t="shared" ref="D1025:F1026" si="489">D1029</f>
        <v>0</v>
      </c>
      <c r="E1025" s="165">
        <f t="shared" si="488"/>
        <v>0</v>
      </c>
      <c r="F1025" s="165">
        <f t="shared" si="489"/>
        <v>0</v>
      </c>
      <c r="G1025" s="165">
        <f t="shared" si="488"/>
        <v>0</v>
      </c>
      <c r="H1025" s="228" t="s">
        <v>80</v>
      </c>
    </row>
    <row r="1026" spans="1:8" x14ac:dyDescent="0.2">
      <c r="A1026" s="317"/>
      <c r="B1026" s="317"/>
      <c r="C1026" s="119" t="s">
        <v>516</v>
      </c>
      <c r="D1026" s="165">
        <f t="shared" si="489"/>
        <v>0</v>
      </c>
      <c r="E1026" s="165">
        <f t="shared" si="488"/>
        <v>0</v>
      </c>
      <c r="F1026" s="165">
        <f t="shared" si="489"/>
        <v>0</v>
      </c>
      <c r="G1026" s="165">
        <f t="shared" si="488"/>
        <v>0</v>
      </c>
      <c r="H1026" s="228" t="s">
        <v>80</v>
      </c>
    </row>
    <row r="1027" spans="1:8" x14ac:dyDescent="0.2">
      <c r="A1027" s="316" t="s">
        <v>313</v>
      </c>
      <c r="B1027" s="316" t="s">
        <v>314</v>
      </c>
      <c r="C1027" s="98" t="s">
        <v>512</v>
      </c>
      <c r="D1027" s="164">
        <f>SUM(D1028:D1031)</f>
        <v>25</v>
      </c>
      <c r="E1027" s="164">
        <f t="shared" ref="E1027" si="490">SUM(E1028:E1031)</f>
        <v>100</v>
      </c>
      <c r="F1027" s="164">
        <f t="shared" ref="F1027" si="491">SUM(F1028:F1031)</f>
        <v>25</v>
      </c>
      <c r="G1027" s="164">
        <f t="shared" ref="G1027" si="492">SUM(G1028:G1031)</f>
        <v>100</v>
      </c>
      <c r="H1027" s="7">
        <f t="shared" si="458"/>
        <v>0</v>
      </c>
    </row>
    <row r="1028" spans="1:8" ht="31.5" x14ac:dyDescent="0.2">
      <c r="A1028" s="316"/>
      <c r="B1028" s="316"/>
      <c r="C1028" s="98" t="s">
        <v>513</v>
      </c>
      <c r="D1028" s="164">
        <v>25</v>
      </c>
      <c r="E1028" s="164">
        <f>D1028/D$1027*100</f>
        <v>100</v>
      </c>
      <c r="F1028" s="164">
        <v>25</v>
      </c>
      <c r="G1028" s="164">
        <f>F1028/F$1027*100</f>
        <v>100</v>
      </c>
      <c r="H1028" s="7">
        <f t="shared" si="458"/>
        <v>0</v>
      </c>
    </row>
    <row r="1029" spans="1:8" x14ac:dyDescent="0.2">
      <c r="A1029" s="316"/>
      <c r="B1029" s="316"/>
      <c r="C1029" s="98" t="s">
        <v>514</v>
      </c>
      <c r="D1029" s="164">
        <v>0</v>
      </c>
      <c r="E1029" s="164">
        <f t="shared" ref="E1029:G1031" si="493">D1029/D$1027*100</f>
        <v>0</v>
      </c>
      <c r="F1029" s="164">
        <v>0</v>
      </c>
      <c r="G1029" s="164">
        <f t="shared" si="493"/>
        <v>0</v>
      </c>
      <c r="H1029" s="7" t="s">
        <v>80</v>
      </c>
    </row>
    <row r="1030" spans="1:8" x14ac:dyDescent="0.2">
      <c r="A1030" s="316"/>
      <c r="B1030" s="316"/>
      <c r="C1030" s="98" t="s">
        <v>515</v>
      </c>
      <c r="D1030" s="164">
        <v>0</v>
      </c>
      <c r="E1030" s="164">
        <f t="shared" si="493"/>
        <v>0</v>
      </c>
      <c r="F1030" s="164">
        <v>0</v>
      </c>
      <c r="G1030" s="164">
        <f t="shared" si="493"/>
        <v>0</v>
      </c>
      <c r="H1030" s="7" t="s">
        <v>80</v>
      </c>
    </row>
    <row r="1031" spans="1:8" x14ac:dyDescent="0.2">
      <c r="A1031" s="316"/>
      <c r="B1031" s="316"/>
      <c r="C1031" s="98" t="s">
        <v>516</v>
      </c>
      <c r="D1031" s="164">
        <v>0</v>
      </c>
      <c r="E1031" s="164">
        <f t="shared" si="493"/>
        <v>0</v>
      </c>
      <c r="F1031" s="164">
        <v>0</v>
      </c>
      <c r="G1031" s="164">
        <f t="shared" si="493"/>
        <v>0</v>
      </c>
      <c r="H1031" s="7" t="s">
        <v>80</v>
      </c>
    </row>
    <row r="1032" spans="1:8" s="33" customFormat="1" ht="24" customHeight="1" x14ac:dyDescent="0.2">
      <c r="A1032" s="318" t="s">
        <v>315</v>
      </c>
      <c r="B1032" s="318" t="s">
        <v>876</v>
      </c>
      <c r="C1032" s="252" t="s">
        <v>558</v>
      </c>
      <c r="D1032" s="257">
        <v>12620.5</v>
      </c>
      <c r="E1032" s="257">
        <f>D1032/D1032*100</f>
        <v>100</v>
      </c>
      <c r="F1032" s="257">
        <v>18</v>
      </c>
      <c r="G1032" s="257">
        <f>F1032/F1032*100</f>
        <v>100</v>
      </c>
      <c r="H1032" s="239">
        <f>F1032/D1032*100-100</f>
        <v>-99.857374905907051</v>
      </c>
    </row>
    <row r="1033" spans="1:8" s="33" customFormat="1" ht="33" customHeight="1" x14ac:dyDescent="0.2">
      <c r="A1033" s="318"/>
      <c r="B1033" s="318"/>
      <c r="C1033" s="252" t="s">
        <v>513</v>
      </c>
      <c r="D1033" s="257">
        <v>427</v>
      </c>
      <c r="E1033" s="257">
        <f>D1033/D1032*100</f>
        <v>3.383384176538172</v>
      </c>
      <c r="F1033" s="257">
        <v>18</v>
      </c>
      <c r="G1033" s="257">
        <f>F1033/F1032*100</f>
        <v>100</v>
      </c>
      <c r="H1033" s="239">
        <f t="shared" ref="H1033:H1035" si="494">F1033/D1033*100-100</f>
        <v>-95.784543325526926</v>
      </c>
    </row>
    <row r="1034" spans="1:8" s="33" customFormat="1" ht="18.75" customHeight="1" x14ac:dyDescent="0.2">
      <c r="A1034" s="318"/>
      <c r="B1034" s="318"/>
      <c r="C1034" s="252" t="s">
        <v>559</v>
      </c>
      <c r="D1034" s="257">
        <v>11696.5</v>
      </c>
      <c r="E1034" s="257">
        <f>D1034/D1032*100</f>
        <v>92.678578503228863</v>
      </c>
      <c r="F1034" s="257">
        <v>0</v>
      </c>
      <c r="G1034" s="257">
        <v>0</v>
      </c>
      <c r="H1034" s="239">
        <f t="shared" si="494"/>
        <v>-100</v>
      </c>
    </row>
    <row r="1035" spans="1:8" s="33" customFormat="1" ht="21" customHeight="1" x14ac:dyDescent="0.2">
      <c r="A1035" s="318"/>
      <c r="B1035" s="318"/>
      <c r="C1035" s="252" t="s">
        <v>515</v>
      </c>
      <c r="D1035" s="257">
        <v>497</v>
      </c>
      <c r="E1035" s="257">
        <v>3.9380373202329544</v>
      </c>
      <c r="F1035" s="257">
        <v>0</v>
      </c>
      <c r="G1035" s="257">
        <v>0</v>
      </c>
      <c r="H1035" s="239">
        <f t="shared" si="494"/>
        <v>-100</v>
      </c>
    </row>
    <row r="1036" spans="1:8" s="33" customFormat="1" ht="24.75" customHeight="1" x14ac:dyDescent="0.2">
      <c r="A1036" s="318"/>
      <c r="B1036" s="318"/>
      <c r="C1036" s="252" t="s">
        <v>516</v>
      </c>
      <c r="D1036" s="257">
        <v>0</v>
      </c>
      <c r="E1036" s="257">
        <f>D1036/D1032*100</f>
        <v>0</v>
      </c>
      <c r="F1036" s="257">
        <v>0</v>
      </c>
      <c r="G1036" s="257">
        <v>0</v>
      </c>
      <c r="H1036" s="239" t="s">
        <v>80</v>
      </c>
    </row>
    <row r="1037" spans="1:8" s="33" customFormat="1" ht="19.5" customHeight="1" x14ac:dyDescent="0.2">
      <c r="A1037" s="317" t="s">
        <v>319</v>
      </c>
      <c r="B1037" s="317" t="s">
        <v>865</v>
      </c>
      <c r="C1037" s="119" t="s">
        <v>558</v>
      </c>
      <c r="D1037" s="255">
        <v>28</v>
      </c>
      <c r="E1037" s="255">
        <f>D1037/D1037*100</f>
        <v>100</v>
      </c>
      <c r="F1037" s="255">
        <v>18</v>
      </c>
      <c r="G1037" s="255">
        <f>F1037/F1037*100</f>
        <v>100</v>
      </c>
      <c r="H1037" s="228">
        <f t="shared" ref="H1037:H1038" si="495">F1037/D1037*100-100</f>
        <v>-35.714285714285708</v>
      </c>
    </row>
    <row r="1038" spans="1:8" s="33" customFormat="1" ht="33" customHeight="1" x14ac:dyDescent="0.2">
      <c r="A1038" s="317"/>
      <c r="B1038" s="317"/>
      <c r="C1038" s="119" t="s">
        <v>513</v>
      </c>
      <c r="D1038" s="255">
        <v>28</v>
      </c>
      <c r="E1038" s="255">
        <f>D1038/D1037*100</f>
        <v>100</v>
      </c>
      <c r="F1038" s="255">
        <v>18</v>
      </c>
      <c r="G1038" s="255">
        <f>F1038/F1037*100</f>
        <v>100</v>
      </c>
      <c r="H1038" s="228">
        <f t="shared" si="495"/>
        <v>-35.714285714285708</v>
      </c>
    </row>
    <row r="1039" spans="1:8" s="33" customFormat="1" ht="16.5" customHeight="1" x14ac:dyDescent="0.2">
      <c r="A1039" s="317"/>
      <c r="B1039" s="317"/>
      <c r="C1039" s="119" t="s">
        <v>559</v>
      </c>
      <c r="D1039" s="255">
        <v>0</v>
      </c>
      <c r="E1039" s="255">
        <v>0</v>
      </c>
      <c r="F1039" s="255">
        <v>0</v>
      </c>
      <c r="G1039" s="255">
        <v>0</v>
      </c>
      <c r="H1039" s="228" t="s">
        <v>80</v>
      </c>
    </row>
    <row r="1040" spans="1:8" s="33" customFormat="1" ht="15.75" customHeight="1" x14ac:dyDescent="0.2">
      <c r="A1040" s="317"/>
      <c r="B1040" s="317"/>
      <c r="C1040" s="119" t="s">
        <v>515</v>
      </c>
      <c r="D1040" s="255">
        <v>0</v>
      </c>
      <c r="E1040" s="255">
        <v>0</v>
      </c>
      <c r="F1040" s="255">
        <v>0</v>
      </c>
      <c r="G1040" s="255">
        <v>0</v>
      </c>
      <c r="H1040" s="228" t="s">
        <v>80</v>
      </c>
    </row>
    <row r="1041" spans="1:8" s="33" customFormat="1" ht="17.25" customHeight="1" x14ac:dyDescent="0.2">
      <c r="A1041" s="317"/>
      <c r="B1041" s="317"/>
      <c r="C1041" s="119" t="s">
        <v>516</v>
      </c>
      <c r="D1041" s="255">
        <v>0</v>
      </c>
      <c r="E1041" s="255">
        <v>0</v>
      </c>
      <c r="F1041" s="255">
        <v>0</v>
      </c>
      <c r="G1041" s="255">
        <v>0</v>
      </c>
      <c r="H1041" s="228" t="s">
        <v>80</v>
      </c>
    </row>
    <row r="1042" spans="1:8" s="34" customFormat="1" x14ac:dyDescent="0.2">
      <c r="A1042" s="316" t="s">
        <v>326</v>
      </c>
      <c r="B1042" s="316" t="s">
        <v>91</v>
      </c>
      <c r="C1042" s="98" t="s">
        <v>558</v>
      </c>
      <c r="D1042" s="164">
        <v>18</v>
      </c>
      <c r="E1042" s="164">
        <f>D1042/D1042*100</f>
        <v>100</v>
      </c>
      <c r="F1042" s="164">
        <v>18</v>
      </c>
      <c r="G1042" s="164">
        <f>F1042/F1042*100</f>
        <v>100</v>
      </c>
      <c r="H1042" s="7">
        <v>0</v>
      </c>
    </row>
    <row r="1043" spans="1:8" s="34" customFormat="1" ht="31.5" x14ac:dyDescent="0.2">
      <c r="A1043" s="316"/>
      <c r="B1043" s="316"/>
      <c r="C1043" s="98" t="s">
        <v>513</v>
      </c>
      <c r="D1043" s="164">
        <v>18</v>
      </c>
      <c r="E1043" s="164">
        <f>D1043/D1042*100</f>
        <v>100</v>
      </c>
      <c r="F1043" s="164">
        <v>18</v>
      </c>
      <c r="G1043" s="164">
        <f>F1043/F1042*100</f>
        <v>100</v>
      </c>
      <c r="H1043" s="7">
        <v>0</v>
      </c>
    </row>
    <row r="1044" spans="1:8" s="34" customFormat="1" x14ac:dyDescent="0.2">
      <c r="A1044" s="316"/>
      <c r="B1044" s="316"/>
      <c r="C1044" s="98" t="s">
        <v>559</v>
      </c>
      <c r="D1044" s="164">
        <v>0</v>
      </c>
      <c r="E1044" s="164">
        <v>0</v>
      </c>
      <c r="F1044" s="164">
        <v>0</v>
      </c>
      <c r="G1044" s="164">
        <v>0</v>
      </c>
      <c r="H1044" s="7" t="s">
        <v>80</v>
      </c>
    </row>
    <row r="1045" spans="1:8" s="34" customFormat="1" x14ac:dyDescent="0.2">
      <c r="A1045" s="316"/>
      <c r="B1045" s="316"/>
      <c r="C1045" s="98" t="s">
        <v>515</v>
      </c>
      <c r="D1045" s="164">
        <v>0</v>
      </c>
      <c r="E1045" s="164">
        <v>0</v>
      </c>
      <c r="F1045" s="164">
        <v>0</v>
      </c>
      <c r="G1045" s="164">
        <v>0</v>
      </c>
      <c r="H1045" s="7" t="s">
        <v>80</v>
      </c>
    </row>
    <row r="1046" spans="1:8" s="34" customFormat="1" x14ac:dyDescent="0.2">
      <c r="A1046" s="316"/>
      <c r="B1046" s="316"/>
      <c r="C1046" s="98" t="s">
        <v>516</v>
      </c>
      <c r="D1046" s="164">
        <v>0</v>
      </c>
      <c r="E1046" s="164">
        <v>0</v>
      </c>
      <c r="F1046" s="164">
        <v>0</v>
      </c>
      <c r="G1046" s="164">
        <v>0</v>
      </c>
      <c r="H1046" s="7" t="s">
        <v>80</v>
      </c>
    </row>
    <row r="1047" spans="1:8" s="34" customFormat="1" ht="20.25" customHeight="1" x14ac:dyDescent="0.2">
      <c r="A1047" s="316" t="s">
        <v>329</v>
      </c>
      <c r="B1047" s="316" t="s">
        <v>330</v>
      </c>
      <c r="C1047" s="98" t="s">
        <v>558</v>
      </c>
      <c r="D1047" s="164">
        <v>10</v>
      </c>
      <c r="E1047" s="164">
        <f>D1047/D1047*100</f>
        <v>100</v>
      </c>
      <c r="F1047" s="164">
        <v>0</v>
      </c>
      <c r="G1047" s="164">
        <v>0</v>
      </c>
      <c r="H1047" s="7">
        <f t="shared" ref="H1047:H1048" si="496">F1047/D1047*100-100</f>
        <v>-100</v>
      </c>
    </row>
    <row r="1048" spans="1:8" s="34" customFormat="1" ht="31.5" customHeight="1" x14ac:dyDescent="0.2">
      <c r="A1048" s="316"/>
      <c r="B1048" s="316"/>
      <c r="C1048" s="98" t="s">
        <v>513</v>
      </c>
      <c r="D1048" s="164">
        <v>10</v>
      </c>
      <c r="E1048" s="164">
        <f>D1048/D1047*100</f>
        <v>100</v>
      </c>
      <c r="F1048" s="164">
        <v>0</v>
      </c>
      <c r="G1048" s="164">
        <v>0</v>
      </c>
      <c r="H1048" s="7">
        <f t="shared" si="496"/>
        <v>-100</v>
      </c>
    </row>
    <row r="1049" spans="1:8" s="34" customFormat="1" ht="18" customHeight="1" x14ac:dyDescent="0.2">
      <c r="A1049" s="316"/>
      <c r="B1049" s="316"/>
      <c r="C1049" s="98" t="s">
        <v>559</v>
      </c>
      <c r="D1049" s="164">
        <v>0</v>
      </c>
      <c r="E1049" s="164">
        <v>0</v>
      </c>
      <c r="F1049" s="164">
        <v>0</v>
      </c>
      <c r="G1049" s="164">
        <v>0</v>
      </c>
      <c r="H1049" s="7" t="s">
        <v>80</v>
      </c>
    </row>
    <row r="1050" spans="1:8" s="34" customFormat="1" ht="18.75" customHeight="1" x14ac:dyDescent="0.2">
      <c r="A1050" s="316"/>
      <c r="B1050" s="316"/>
      <c r="C1050" s="98" t="s">
        <v>515</v>
      </c>
      <c r="D1050" s="164">
        <v>0</v>
      </c>
      <c r="E1050" s="164">
        <v>0</v>
      </c>
      <c r="F1050" s="164">
        <v>0</v>
      </c>
      <c r="G1050" s="164">
        <v>0</v>
      </c>
      <c r="H1050" s="7" t="s">
        <v>80</v>
      </c>
    </row>
    <row r="1051" spans="1:8" s="34" customFormat="1" ht="20.25" customHeight="1" x14ac:dyDescent="0.2">
      <c r="A1051" s="316"/>
      <c r="B1051" s="316"/>
      <c r="C1051" s="98" t="s">
        <v>516</v>
      </c>
      <c r="D1051" s="164">
        <v>0</v>
      </c>
      <c r="E1051" s="164">
        <v>0</v>
      </c>
      <c r="F1051" s="164">
        <v>0</v>
      </c>
      <c r="G1051" s="164">
        <v>0</v>
      </c>
      <c r="H1051" s="7" t="s">
        <v>80</v>
      </c>
    </row>
    <row r="1052" spans="1:8" s="33" customFormat="1" ht="18" customHeight="1" x14ac:dyDescent="0.2">
      <c r="A1052" s="317" t="s">
        <v>333</v>
      </c>
      <c r="B1052" s="317" t="s">
        <v>866</v>
      </c>
      <c r="C1052" s="119" t="s">
        <v>558</v>
      </c>
      <c r="D1052" s="165">
        <v>28</v>
      </c>
      <c r="E1052" s="165">
        <f>D1052/D1052*100</f>
        <v>100</v>
      </c>
      <c r="F1052" s="165">
        <v>0</v>
      </c>
      <c r="G1052" s="165">
        <v>0</v>
      </c>
      <c r="H1052" s="228">
        <f t="shared" ref="H1052:H1053" si="497">F1052/D1052*100-100</f>
        <v>-100</v>
      </c>
    </row>
    <row r="1053" spans="1:8" s="33" customFormat="1" ht="40.5" customHeight="1" x14ac:dyDescent="0.2">
      <c r="A1053" s="317"/>
      <c r="B1053" s="317"/>
      <c r="C1053" s="119" t="s">
        <v>513</v>
      </c>
      <c r="D1053" s="165">
        <v>28</v>
      </c>
      <c r="E1053" s="165">
        <f>D1053/D1052*100</f>
        <v>100</v>
      </c>
      <c r="F1053" s="165">
        <v>0</v>
      </c>
      <c r="G1053" s="165">
        <v>0</v>
      </c>
      <c r="H1053" s="228">
        <f t="shared" si="497"/>
        <v>-100</v>
      </c>
    </row>
    <row r="1054" spans="1:8" s="33" customFormat="1" ht="18" customHeight="1" x14ac:dyDescent="0.2">
      <c r="A1054" s="317"/>
      <c r="B1054" s="317"/>
      <c r="C1054" s="119" t="s">
        <v>559</v>
      </c>
      <c r="D1054" s="165">
        <v>0</v>
      </c>
      <c r="E1054" s="165">
        <v>0</v>
      </c>
      <c r="F1054" s="165">
        <v>0</v>
      </c>
      <c r="G1054" s="165">
        <v>0</v>
      </c>
      <c r="H1054" s="228" t="s">
        <v>80</v>
      </c>
    </row>
    <row r="1055" spans="1:8" s="33" customFormat="1" ht="18" customHeight="1" x14ac:dyDescent="0.2">
      <c r="A1055" s="317"/>
      <c r="B1055" s="317"/>
      <c r="C1055" s="119" t="s">
        <v>515</v>
      </c>
      <c r="D1055" s="165">
        <v>0</v>
      </c>
      <c r="E1055" s="165">
        <v>0</v>
      </c>
      <c r="F1055" s="165">
        <v>0</v>
      </c>
      <c r="G1055" s="165">
        <v>0</v>
      </c>
      <c r="H1055" s="228" t="s">
        <v>80</v>
      </c>
    </row>
    <row r="1056" spans="1:8" s="33" customFormat="1" ht="18" customHeight="1" x14ac:dyDescent="0.2">
      <c r="A1056" s="317"/>
      <c r="B1056" s="317"/>
      <c r="C1056" s="119" t="s">
        <v>516</v>
      </c>
      <c r="D1056" s="165">
        <v>0</v>
      </c>
      <c r="E1056" s="165">
        <v>0</v>
      </c>
      <c r="F1056" s="165">
        <v>0</v>
      </c>
      <c r="G1056" s="165">
        <v>0</v>
      </c>
      <c r="H1056" s="228" t="s">
        <v>80</v>
      </c>
    </row>
    <row r="1057" spans="1:8" s="34" customFormat="1" ht="18.75" customHeight="1" x14ac:dyDescent="0.2">
      <c r="A1057" s="316" t="s">
        <v>340</v>
      </c>
      <c r="B1057" s="316" t="s">
        <v>91</v>
      </c>
      <c r="C1057" s="98" t="s">
        <v>558</v>
      </c>
      <c r="D1057" s="164">
        <v>18</v>
      </c>
      <c r="E1057" s="164">
        <f>D1057/D1057*100</f>
        <v>100</v>
      </c>
      <c r="F1057" s="164">
        <v>0</v>
      </c>
      <c r="G1057" s="164">
        <v>0</v>
      </c>
      <c r="H1057" s="7">
        <f t="shared" ref="H1057:H1058" si="498">F1057/D1057*100-100</f>
        <v>-100</v>
      </c>
    </row>
    <row r="1058" spans="1:8" s="34" customFormat="1" ht="31.5" customHeight="1" x14ac:dyDescent="0.2">
      <c r="A1058" s="316"/>
      <c r="B1058" s="316"/>
      <c r="C1058" s="98" t="s">
        <v>513</v>
      </c>
      <c r="D1058" s="164">
        <v>18</v>
      </c>
      <c r="E1058" s="164">
        <f>D1058/D1057*100</f>
        <v>100</v>
      </c>
      <c r="F1058" s="164">
        <v>0</v>
      </c>
      <c r="G1058" s="164">
        <v>0</v>
      </c>
      <c r="H1058" s="7">
        <f t="shared" si="498"/>
        <v>-100</v>
      </c>
    </row>
    <row r="1059" spans="1:8" s="34" customFormat="1" ht="18.75" customHeight="1" x14ac:dyDescent="0.2">
      <c r="A1059" s="316"/>
      <c r="B1059" s="316"/>
      <c r="C1059" s="98" t="s">
        <v>559</v>
      </c>
      <c r="D1059" s="164">
        <v>0</v>
      </c>
      <c r="E1059" s="164">
        <v>0</v>
      </c>
      <c r="F1059" s="164">
        <v>0</v>
      </c>
      <c r="G1059" s="164">
        <v>0</v>
      </c>
      <c r="H1059" s="7" t="s">
        <v>80</v>
      </c>
    </row>
    <row r="1060" spans="1:8" s="34" customFormat="1" ht="19.5" customHeight="1" x14ac:dyDescent="0.2">
      <c r="A1060" s="316"/>
      <c r="B1060" s="316"/>
      <c r="C1060" s="98" t="s">
        <v>515</v>
      </c>
      <c r="D1060" s="164">
        <v>0</v>
      </c>
      <c r="E1060" s="164">
        <v>0</v>
      </c>
      <c r="F1060" s="164">
        <v>0</v>
      </c>
      <c r="G1060" s="164">
        <v>0</v>
      </c>
      <c r="H1060" s="7" t="s">
        <v>80</v>
      </c>
    </row>
    <row r="1061" spans="1:8" s="34" customFormat="1" ht="19.5" customHeight="1" x14ac:dyDescent="0.2">
      <c r="A1061" s="316"/>
      <c r="B1061" s="316"/>
      <c r="C1061" s="98" t="s">
        <v>516</v>
      </c>
      <c r="D1061" s="164">
        <v>0</v>
      </c>
      <c r="E1061" s="164">
        <v>0</v>
      </c>
      <c r="F1061" s="164">
        <v>0</v>
      </c>
      <c r="G1061" s="164">
        <v>0</v>
      </c>
      <c r="H1061" s="7" t="s">
        <v>80</v>
      </c>
    </row>
    <row r="1062" spans="1:8" s="34" customFormat="1" ht="19.5" customHeight="1" x14ac:dyDescent="0.2">
      <c r="A1062" s="316" t="s">
        <v>344</v>
      </c>
      <c r="B1062" s="316" t="s">
        <v>330</v>
      </c>
      <c r="C1062" s="98" t="s">
        <v>558</v>
      </c>
      <c r="D1062" s="164">
        <v>10</v>
      </c>
      <c r="E1062" s="164">
        <f>D1062/D1062*100</f>
        <v>100</v>
      </c>
      <c r="F1062" s="164">
        <v>0</v>
      </c>
      <c r="G1062" s="164">
        <v>0</v>
      </c>
      <c r="H1062" s="7">
        <f t="shared" ref="H1062:H1063" si="499">F1062/D1062*100-100</f>
        <v>-100</v>
      </c>
    </row>
    <row r="1063" spans="1:8" s="34" customFormat="1" ht="40.5" customHeight="1" x14ac:dyDescent="0.2">
      <c r="A1063" s="316"/>
      <c r="B1063" s="316"/>
      <c r="C1063" s="98" t="s">
        <v>513</v>
      </c>
      <c r="D1063" s="164">
        <v>10</v>
      </c>
      <c r="E1063" s="164">
        <f>D1063/D1062*100</f>
        <v>100</v>
      </c>
      <c r="F1063" s="164">
        <v>0</v>
      </c>
      <c r="G1063" s="164">
        <v>0</v>
      </c>
      <c r="H1063" s="7">
        <f t="shared" si="499"/>
        <v>-100</v>
      </c>
    </row>
    <row r="1064" spans="1:8" s="34" customFormat="1" ht="19.5" customHeight="1" x14ac:dyDescent="0.2">
      <c r="A1064" s="316"/>
      <c r="B1064" s="316"/>
      <c r="C1064" s="98" t="s">
        <v>559</v>
      </c>
      <c r="D1064" s="164">
        <v>0</v>
      </c>
      <c r="E1064" s="164">
        <v>0</v>
      </c>
      <c r="F1064" s="164">
        <v>0</v>
      </c>
      <c r="G1064" s="164">
        <v>0</v>
      </c>
      <c r="H1064" s="7" t="s">
        <v>80</v>
      </c>
    </row>
    <row r="1065" spans="1:8" s="34" customFormat="1" ht="20.25" customHeight="1" x14ac:dyDescent="0.2">
      <c r="A1065" s="316"/>
      <c r="B1065" s="316"/>
      <c r="C1065" s="98" t="s">
        <v>515</v>
      </c>
      <c r="D1065" s="164">
        <v>0</v>
      </c>
      <c r="E1065" s="164">
        <v>0</v>
      </c>
      <c r="F1065" s="164">
        <v>0</v>
      </c>
      <c r="G1065" s="164">
        <v>0</v>
      </c>
      <c r="H1065" s="7" t="s">
        <v>80</v>
      </c>
    </row>
    <row r="1066" spans="1:8" s="34" customFormat="1" ht="18.75" customHeight="1" x14ac:dyDescent="0.2">
      <c r="A1066" s="316"/>
      <c r="B1066" s="316"/>
      <c r="C1066" s="98" t="s">
        <v>516</v>
      </c>
      <c r="D1066" s="164">
        <v>0</v>
      </c>
      <c r="E1066" s="164">
        <v>0</v>
      </c>
      <c r="F1066" s="164">
        <v>0</v>
      </c>
      <c r="G1066" s="164">
        <v>0</v>
      </c>
      <c r="H1066" s="7" t="s">
        <v>80</v>
      </c>
    </row>
    <row r="1067" spans="1:8" s="33" customFormat="1" ht="19.5" customHeight="1" x14ac:dyDescent="0.2">
      <c r="A1067" s="317" t="s">
        <v>347</v>
      </c>
      <c r="B1067" s="317" t="s">
        <v>867</v>
      </c>
      <c r="C1067" s="119" t="s">
        <v>558</v>
      </c>
      <c r="D1067" s="165">
        <v>12564.5</v>
      </c>
      <c r="E1067" s="165">
        <f>D1067/D1067*100</f>
        <v>100</v>
      </c>
      <c r="F1067" s="165">
        <v>0</v>
      </c>
      <c r="G1067" s="165">
        <v>0</v>
      </c>
      <c r="H1067" s="231">
        <f t="shared" ref="H1067:H1073" si="500">F1067/D1067*100-100</f>
        <v>-100</v>
      </c>
    </row>
    <row r="1068" spans="1:8" s="33" customFormat="1" ht="37.5" customHeight="1" x14ac:dyDescent="0.2">
      <c r="A1068" s="317"/>
      <c r="B1068" s="317"/>
      <c r="C1068" s="119" t="s">
        <v>513</v>
      </c>
      <c r="D1068" s="165">
        <v>371</v>
      </c>
      <c r="E1068" s="165">
        <f>D1068/D1067*100</f>
        <v>2.9527637391062118</v>
      </c>
      <c r="F1068" s="165">
        <v>0</v>
      </c>
      <c r="G1068" s="165">
        <v>0</v>
      </c>
      <c r="H1068" s="231">
        <f t="shared" si="500"/>
        <v>-100</v>
      </c>
    </row>
    <row r="1069" spans="1:8" s="33" customFormat="1" ht="18" customHeight="1" x14ac:dyDescent="0.2">
      <c r="A1069" s="317"/>
      <c r="B1069" s="317"/>
      <c r="C1069" s="119" t="s">
        <v>559</v>
      </c>
      <c r="D1069" s="165">
        <v>11696.5</v>
      </c>
      <c r="E1069" s="165">
        <f>D1069/D1067*100</f>
        <v>93.091647100959051</v>
      </c>
      <c r="F1069" s="165">
        <v>0</v>
      </c>
      <c r="G1069" s="165">
        <v>0</v>
      </c>
      <c r="H1069" s="231">
        <f t="shared" si="500"/>
        <v>-100</v>
      </c>
    </row>
    <row r="1070" spans="1:8" s="33" customFormat="1" ht="19.5" customHeight="1" x14ac:dyDescent="0.2">
      <c r="A1070" s="317"/>
      <c r="B1070" s="317"/>
      <c r="C1070" s="119" t="s">
        <v>515</v>
      </c>
      <c r="D1070" s="165">
        <v>497</v>
      </c>
      <c r="E1070" s="165">
        <f>D1070/D1067*100</f>
        <v>3.9555891599347368</v>
      </c>
      <c r="F1070" s="165">
        <v>0</v>
      </c>
      <c r="G1070" s="165">
        <v>0</v>
      </c>
      <c r="H1070" s="228">
        <f t="shared" si="500"/>
        <v>-100</v>
      </c>
    </row>
    <row r="1071" spans="1:8" s="33" customFormat="1" x14ac:dyDescent="0.2">
      <c r="A1071" s="317"/>
      <c r="B1071" s="317"/>
      <c r="C1071" s="119" t="s">
        <v>516</v>
      </c>
      <c r="D1071" s="165">
        <v>0</v>
      </c>
      <c r="E1071" s="165">
        <f>D1071/D1067*100</f>
        <v>0</v>
      </c>
      <c r="F1071" s="165">
        <v>0</v>
      </c>
      <c r="G1071" s="165">
        <v>0</v>
      </c>
      <c r="H1071" s="228" t="s">
        <v>80</v>
      </c>
    </row>
    <row r="1072" spans="1:8" s="34" customFormat="1" ht="19.5" customHeight="1" x14ac:dyDescent="0.2">
      <c r="A1072" s="316" t="s">
        <v>349</v>
      </c>
      <c r="B1072" s="316" t="s">
        <v>560</v>
      </c>
      <c r="C1072" s="98" t="s">
        <v>558</v>
      </c>
      <c r="D1072" s="164">
        <v>196</v>
      </c>
      <c r="E1072" s="164">
        <f>D1072/D1072*100</f>
        <v>100</v>
      </c>
      <c r="F1072" s="164">
        <v>0</v>
      </c>
      <c r="G1072" s="164">
        <v>0</v>
      </c>
      <c r="H1072" s="7">
        <f t="shared" si="500"/>
        <v>-100</v>
      </c>
    </row>
    <row r="1073" spans="1:8" s="34" customFormat="1" ht="40.5" customHeight="1" x14ac:dyDescent="0.2">
      <c r="A1073" s="316"/>
      <c r="B1073" s="316"/>
      <c r="C1073" s="98" t="s">
        <v>513</v>
      </c>
      <c r="D1073" s="164">
        <v>196</v>
      </c>
      <c r="E1073" s="164">
        <f>D1073/D1072*100</f>
        <v>100</v>
      </c>
      <c r="F1073" s="164">
        <v>0</v>
      </c>
      <c r="G1073" s="164">
        <v>0</v>
      </c>
      <c r="H1073" s="7">
        <f t="shared" si="500"/>
        <v>-100</v>
      </c>
    </row>
    <row r="1074" spans="1:8" s="34" customFormat="1" ht="18" customHeight="1" x14ac:dyDescent="0.2">
      <c r="A1074" s="316"/>
      <c r="B1074" s="316"/>
      <c r="C1074" s="98" t="s">
        <v>559</v>
      </c>
      <c r="D1074" s="164">
        <v>0</v>
      </c>
      <c r="E1074" s="164">
        <v>0</v>
      </c>
      <c r="F1074" s="164">
        <v>0</v>
      </c>
      <c r="G1074" s="164">
        <v>0</v>
      </c>
      <c r="H1074" s="7" t="s">
        <v>80</v>
      </c>
    </row>
    <row r="1075" spans="1:8" s="34" customFormat="1" ht="18.75" customHeight="1" x14ac:dyDescent="0.2">
      <c r="A1075" s="316"/>
      <c r="B1075" s="316"/>
      <c r="C1075" s="98" t="s">
        <v>515</v>
      </c>
      <c r="D1075" s="164">
        <v>0</v>
      </c>
      <c r="E1075" s="164">
        <v>0</v>
      </c>
      <c r="F1075" s="164">
        <v>0</v>
      </c>
      <c r="G1075" s="164">
        <v>0</v>
      </c>
      <c r="H1075" s="7" t="s">
        <v>80</v>
      </c>
    </row>
    <row r="1076" spans="1:8" s="34" customFormat="1" ht="21" customHeight="1" x14ac:dyDescent="0.2">
      <c r="A1076" s="316"/>
      <c r="B1076" s="316"/>
      <c r="C1076" s="98" t="s">
        <v>516</v>
      </c>
      <c r="D1076" s="164">
        <v>0</v>
      </c>
      <c r="E1076" s="164">
        <v>0</v>
      </c>
      <c r="F1076" s="164">
        <v>0</v>
      </c>
      <c r="G1076" s="164">
        <v>0</v>
      </c>
      <c r="H1076" s="7" t="s">
        <v>80</v>
      </c>
    </row>
    <row r="1077" spans="1:8" s="34" customFormat="1" ht="18" customHeight="1" x14ac:dyDescent="0.2">
      <c r="A1077" s="316" t="s">
        <v>364</v>
      </c>
      <c r="B1077" s="316" t="s">
        <v>1229</v>
      </c>
      <c r="C1077" s="98" t="s">
        <v>558</v>
      </c>
      <c r="D1077" s="164">
        <v>33.299999999999997</v>
      </c>
      <c r="E1077" s="164">
        <f>D1077/D1077*100</f>
        <v>100</v>
      </c>
      <c r="F1077" s="164">
        <v>0</v>
      </c>
      <c r="G1077" s="164">
        <v>0</v>
      </c>
      <c r="H1077" s="7">
        <f t="shared" ref="H1077" si="501">F1077/D1077*100-100</f>
        <v>-100</v>
      </c>
    </row>
    <row r="1078" spans="1:8" s="34" customFormat="1" ht="36" customHeight="1" x14ac:dyDescent="0.2">
      <c r="A1078" s="316"/>
      <c r="B1078" s="316"/>
      <c r="C1078" s="98" t="s">
        <v>513</v>
      </c>
      <c r="D1078" s="164">
        <v>0</v>
      </c>
      <c r="E1078" s="164">
        <f>D1078/D1077*100</f>
        <v>0</v>
      </c>
      <c r="F1078" s="164">
        <v>0</v>
      </c>
      <c r="G1078" s="164">
        <v>0</v>
      </c>
      <c r="H1078" s="7" t="s">
        <v>80</v>
      </c>
    </row>
    <row r="1079" spans="1:8" s="34" customFormat="1" ht="19.5" customHeight="1" x14ac:dyDescent="0.2">
      <c r="A1079" s="316"/>
      <c r="B1079" s="316"/>
      <c r="C1079" s="98" t="s">
        <v>559</v>
      </c>
      <c r="D1079" s="164">
        <v>26.3</v>
      </c>
      <c r="E1079" s="164">
        <f>D1079/D1077*100</f>
        <v>78.978978978978986</v>
      </c>
      <c r="F1079" s="164">
        <v>0</v>
      </c>
      <c r="G1079" s="164">
        <v>0</v>
      </c>
      <c r="H1079" s="7">
        <f t="shared" ref="H1079:H1080" si="502">F1079/D1079*100-100</f>
        <v>-100</v>
      </c>
    </row>
    <row r="1080" spans="1:8" s="34" customFormat="1" ht="18" customHeight="1" x14ac:dyDescent="0.2">
      <c r="A1080" s="316"/>
      <c r="B1080" s="316"/>
      <c r="C1080" s="98" t="s">
        <v>515</v>
      </c>
      <c r="D1080" s="164">
        <v>7</v>
      </c>
      <c r="E1080" s="164">
        <f>D1080/D1077*100</f>
        <v>21.021021021021021</v>
      </c>
      <c r="F1080" s="164">
        <v>0</v>
      </c>
      <c r="G1080" s="164">
        <v>0</v>
      </c>
      <c r="H1080" s="7">
        <f t="shared" si="502"/>
        <v>-100</v>
      </c>
    </row>
    <row r="1081" spans="1:8" s="34" customFormat="1" ht="21.75" customHeight="1" x14ac:dyDescent="0.2">
      <c r="A1081" s="316"/>
      <c r="B1081" s="316"/>
      <c r="C1081" s="98" t="s">
        <v>516</v>
      </c>
      <c r="D1081" s="164">
        <v>0</v>
      </c>
      <c r="E1081" s="164">
        <f>D1081/D1077*100</f>
        <v>0</v>
      </c>
      <c r="F1081" s="164">
        <v>0</v>
      </c>
      <c r="G1081" s="164">
        <v>0</v>
      </c>
      <c r="H1081" s="7" t="s">
        <v>80</v>
      </c>
    </row>
    <row r="1082" spans="1:8" s="34" customFormat="1" ht="19.5" customHeight="1" x14ac:dyDescent="0.2">
      <c r="A1082" s="316" t="s">
        <v>366</v>
      </c>
      <c r="B1082" s="316" t="s">
        <v>1227</v>
      </c>
      <c r="C1082" s="98" t="s">
        <v>558</v>
      </c>
      <c r="D1082" s="164">
        <v>12335.2</v>
      </c>
      <c r="E1082" s="164">
        <f>D1082/D1082*100</f>
        <v>100</v>
      </c>
      <c r="F1082" s="164">
        <v>0</v>
      </c>
      <c r="G1082" s="164">
        <v>0</v>
      </c>
      <c r="H1082" s="7">
        <f t="shared" ref="H1082:H1085" si="503">F1082/D1082*100-100</f>
        <v>-100</v>
      </c>
    </row>
    <row r="1083" spans="1:8" s="34" customFormat="1" ht="33.75" customHeight="1" x14ac:dyDescent="0.2">
      <c r="A1083" s="316"/>
      <c r="B1083" s="316"/>
      <c r="C1083" s="98" t="s">
        <v>513</v>
      </c>
      <c r="D1083" s="164">
        <v>175</v>
      </c>
      <c r="E1083" s="164">
        <f>D1083/D1082*100</f>
        <v>1.418704196121668</v>
      </c>
      <c r="F1083" s="164">
        <v>0</v>
      </c>
      <c r="G1083" s="164">
        <v>0</v>
      </c>
      <c r="H1083" s="7">
        <f t="shared" si="503"/>
        <v>-100</v>
      </c>
    </row>
    <row r="1084" spans="1:8" s="34" customFormat="1" ht="22.5" customHeight="1" x14ac:dyDescent="0.2">
      <c r="A1084" s="316"/>
      <c r="B1084" s="316"/>
      <c r="C1084" s="98" t="s">
        <v>559</v>
      </c>
      <c r="D1084" s="164">
        <v>11670.2</v>
      </c>
      <c r="E1084" s="164">
        <f>D1084/D1082*100</f>
        <v>94.60892405473767</v>
      </c>
      <c r="F1084" s="164">
        <v>0</v>
      </c>
      <c r="G1084" s="164">
        <v>0</v>
      </c>
      <c r="H1084" s="7">
        <f t="shared" si="503"/>
        <v>-100</v>
      </c>
    </row>
    <row r="1085" spans="1:8" s="34" customFormat="1" ht="21.75" customHeight="1" x14ac:dyDescent="0.2">
      <c r="A1085" s="316"/>
      <c r="B1085" s="316"/>
      <c r="C1085" s="98" t="s">
        <v>515</v>
      </c>
      <c r="D1085" s="164">
        <v>490</v>
      </c>
      <c r="E1085" s="164">
        <f>D1085/D1082*100</f>
        <v>3.9723717491406707</v>
      </c>
      <c r="F1085" s="164">
        <v>0</v>
      </c>
      <c r="G1085" s="164">
        <v>0</v>
      </c>
      <c r="H1085" s="7">
        <f t="shared" si="503"/>
        <v>-100</v>
      </c>
    </row>
    <row r="1086" spans="1:8" s="34" customFormat="1" ht="131.25" customHeight="1" x14ac:dyDescent="0.2">
      <c r="A1086" s="316"/>
      <c r="B1086" s="316"/>
      <c r="C1086" s="98" t="s">
        <v>516</v>
      </c>
      <c r="D1086" s="164">
        <v>0</v>
      </c>
      <c r="E1086" s="164">
        <f>D1086/D1082*100</f>
        <v>0</v>
      </c>
      <c r="F1086" s="164">
        <v>0</v>
      </c>
      <c r="G1086" s="164">
        <v>0</v>
      </c>
      <c r="H1086" s="7" t="s">
        <v>80</v>
      </c>
    </row>
    <row r="1087" spans="1:8" x14ac:dyDescent="0.2">
      <c r="A1087" s="318" t="s">
        <v>369</v>
      </c>
      <c r="B1087" s="318" t="s">
        <v>977</v>
      </c>
      <c r="C1087" s="252" t="s">
        <v>512</v>
      </c>
      <c r="D1087" s="257">
        <f>SUM(D1088:D1091)</f>
        <v>410039.9</v>
      </c>
      <c r="E1087" s="258">
        <f t="shared" ref="E1087" si="504">SUM(E1088:E1091)</f>
        <v>100</v>
      </c>
      <c r="F1087" s="257">
        <f t="shared" ref="F1087" si="505">SUM(F1088:F1091)</f>
        <v>170741</v>
      </c>
      <c r="G1087" s="258">
        <f t="shared" ref="G1087" si="506">SUM(G1088:G1091)</f>
        <v>100</v>
      </c>
      <c r="H1087" s="259">
        <f t="shared" ref="H1087:H1111" si="507">F1087/D1087*100-100</f>
        <v>-58.359905950616024</v>
      </c>
    </row>
    <row r="1088" spans="1:8" ht="31.5" x14ac:dyDescent="0.2">
      <c r="A1088" s="318"/>
      <c r="B1088" s="318"/>
      <c r="C1088" s="252" t="s">
        <v>513</v>
      </c>
      <c r="D1088" s="257">
        <f>D1093+D1103+D1113+D1123+D1118+D1148</f>
        <v>260977</v>
      </c>
      <c r="E1088" s="258">
        <f>D1088/D$1087*100</f>
        <v>63.646732915504082</v>
      </c>
      <c r="F1088" s="257">
        <f>F1093+F1103+F1113+F1123+F1118+F1148</f>
        <v>100501.7</v>
      </c>
      <c r="G1088" s="258">
        <f>F1088/F$1087*100</f>
        <v>58.862077649773639</v>
      </c>
      <c r="H1088" s="259">
        <f>F1088/D1088*100-100</f>
        <v>-61.490207949359522</v>
      </c>
    </row>
    <row r="1089" spans="1:8" x14ac:dyDescent="0.2">
      <c r="A1089" s="318"/>
      <c r="B1089" s="318"/>
      <c r="C1089" s="252" t="s">
        <v>514</v>
      </c>
      <c r="D1089" s="257">
        <f>D1094+D1104+D1114+D1124+D1119+D1149</f>
        <v>0</v>
      </c>
      <c r="E1089" s="258">
        <f t="shared" ref="E1089:G1091" si="508">D1089/D$1087*100</f>
        <v>0</v>
      </c>
      <c r="F1089" s="257">
        <f>F1094+F1104+F1114+F1124+F1119+F1149</f>
        <v>0</v>
      </c>
      <c r="G1089" s="258">
        <f t="shared" si="508"/>
        <v>0</v>
      </c>
      <c r="H1089" s="259" t="s">
        <v>80</v>
      </c>
    </row>
    <row r="1090" spans="1:8" ht="16.5" customHeight="1" x14ac:dyDescent="0.2">
      <c r="A1090" s="318"/>
      <c r="B1090" s="318"/>
      <c r="C1090" s="252" t="s">
        <v>515</v>
      </c>
      <c r="D1090" s="257">
        <f>D1095+D1105+D1115+D1125+D1120+D1150</f>
        <v>9264</v>
      </c>
      <c r="E1090" s="258">
        <f t="shared" si="508"/>
        <v>2.2592923274052108</v>
      </c>
      <c r="F1090" s="257">
        <f>F1095+F1105+F1115+F1125+F1120+F1150</f>
        <v>1963.1</v>
      </c>
      <c r="G1090" s="258">
        <f t="shared" si="508"/>
        <v>1.149753134865088</v>
      </c>
      <c r="H1090" s="259">
        <f t="shared" si="507"/>
        <v>-78.809369602763383</v>
      </c>
    </row>
    <row r="1091" spans="1:8" ht="16.5" customHeight="1" x14ac:dyDescent="0.2">
      <c r="A1091" s="318"/>
      <c r="B1091" s="318"/>
      <c r="C1091" s="252" t="s">
        <v>516</v>
      </c>
      <c r="D1091" s="257">
        <f>D1096+D1106+D1116+D1126+D1121+D1151</f>
        <v>139798.9</v>
      </c>
      <c r="E1091" s="258">
        <f t="shared" si="508"/>
        <v>34.093974757090713</v>
      </c>
      <c r="F1091" s="257">
        <f>F1096+F1106+F1116+F1126+F1121+F1151</f>
        <v>68276.2</v>
      </c>
      <c r="G1091" s="258">
        <f t="shared" si="508"/>
        <v>39.988169215361275</v>
      </c>
      <c r="H1091" s="259">
        <f t="shared" si="507"/>
        <v>-51.16113216913724</v>
      </c>
    </row>
    <row r="1092" spans="1:8" x14ac:dyDescent="0.2">
      <c r="A1092" s="317" t="s">
        <v>377</v>
      </c>
      <c r="B1092" s="322" t="s">
        <v>561</v>
      </c>
      <c r="C1092" s="119" t="s">
        <v>512</v>
      </c>
      <c r="D1092" s="255">
        <f>SUM(D1093:D1096)</f>
        <v>3613</v>
      </c>
      <c r="E1092" s="255">
        <f t="shared" ref="E1092" si="509">SUM(E1093:E1096)</f>
        <v>100</v>
      </c>
      <c r="F1092" s="255">
        <f t="shared" ref="F1092" si="510">SUM(F1093:F1096)</f>
        <v>298.89999999999998</v>
      </c>
      <c r="G1092" s="255">
        <f t="shared" ref="G1092" si="511">SUM(G1093:G1096)</f>
        <v>100</v>
      </c>
      <c r="H1092" s="230">
        <f t="shared" si="507"/>
        <v>-91.727096595626904</v>
      </c>
    </row>
    <row r="1093" spans="1:8" ht="31.5" x14ac:dyDescent="0.2">
      <c r="A1093" s="317"/>
      <c r="B1093" s="322"/>
      <c r="C1093" s="119" t="s">
        <v>513</v>
      </c>
      <c r="D1093" s="255">
        <f>D1098</f>
        <v>812</v>
      </c>
      <c r="E1093" s="256">
        <f>D1093/D$1092*100</f>
        <v>22.474398007196235</v>
      </c>
      <c r="F1093" s="255">
        <f>F1098</f>
        <v>298.89999999999998</v>
      </c>
      <c r="G1093" s="256">
        <f>F1093/F$1092*100</f>
        <v>100</v>
      </c>
      <c r="H1093" s="230">
        <f t="shared" si="507"/>
        <v>-63.189655172413794</v>
      </c>
    </row>
    <row r="1094" spans="1:8" x14ac:dyDescent="0.2">
      <c r="A1094" s="317"/>
      <c r="B1094" s="322"/>
      <c r="C1094" s="119" t="s">
        <v>514</v>
      </c>
      <c r="D1094" s="255">
        <f t="shared" ref="D1094:F1096" si="512">D1099</f>
        <v>0</v>
      </c>
      <c r="E1094" s="256">
        <f t="shared" ref="E1094:G1096" si="513">D1094/D$1092*100</f>
        <v>0</v>
      </c>
      <c r="F1094" s="255">
        <f t="shared" si="512"/>
        <v>0</v>
      </c>
      <c r="G1094" s="256">
        <f t="shared" si="513"/>
        <v>0</v>
      </c>
      <c r="H1094" s="230" t="s">
        <v>80</v>
      </c>
    </row>
    <row r="1095" spans="1:8" x14ac:dyDescent="0.2">
      <c r="A1095" s="317"/>
      <c r="B1095" s="322"/>
      <c r="C1095" s="119" t="s">
        <v>515</v>
      </c>
      <c r="D1095" s="255">
        <f t="shared" si="512"/>
        <v>2801</v>
      </c>
      <c r="E1095" s="256">
        <f t="shared" si="513"/>
        <v>77.525601992803757</v>
      </c>
      <c r="F1095" s="255">
        <f t="shared" si="512"/>
        <v>0</v>
      </c>
      <c r="G1095" s="256">
        <f t="shared" si="513"/>
        <v>0</v>
      </c>
      <c r="H1095" s="230">
        <f t="shared" si="507"/>
        <v>-100</v>
      </c>
    </row>
    <row r="1096" spans="1:8" x14ac:dyDescent="0.2">
      <c r="A1096" s="317"/>
      <c r="B1096" s="322"/>
      <c r="C1096" s="119" t="s">
        <v>516</v>
      </c>
      <c r="D1096" s="255">
        <f t="shared" si="512"/>
        <v>0</v>
      </c>
      <c r="E1096" s="256">
        <f t="shared" si="513"/>
        <v>0</v>
      </c>
      <c r="F1096" s="255">
        <f t="shared" si="512"/>
        <v>0</v>
      </c>
      <c r="G1096" s="256">
        <f t="shared" si="513"/>
        <v>0</v>
      </c>
      <c r="H1096" s="230" t="s">
        <v>80</v>
      </c>
    </row>
    <row r="1097" spans="1:8" x14ac:dyDescent="0.2">
      <c r="A1097" s="316" t="s">
        <v>379</v>
      </c>
      <c r="B1097" s="315" t="s">
        <v>562</v>
      </c>
      <c r="C1097" s="98" t="s">
        <v>512</v>
      </c>
      <c r="D1097" s="164">
        <v>3613</v>
      </c>
      <c r="E1097" s="164">
        <v>100</v>
      </c>
      <c r="F1097" s="164">
        <v>298.89999999999998</v>
      </c>
      <c r="G1097" s="164">
        <v>100</v>
      </c>
      <c r="H1097" s="232">
        <f t="shared" si="507"/>
        <v>-91.727096595626904</v>
      </c>
    </row>
    <row r="1098" spans="1:8" ht="31.5" x14ac:dyDescent="0.2">
      <c r="A1098" s="316"/>
      <c r="B1098" s="315"/>
      <c r="C1098" s="98" t="s">
        <v>513</v>
      </c>
      <c r="D1098" s="164">
        <v>812</v>
      </c>
      <c r="E1098" s="163">
        <v>22.474398007196235</v>
      </c>
      <c r="F1098" s="164">
        <v>298.89999999999998</v>
      </c>
      <c r="G1098" s="163">
        <v>100</v>
      </c>
      <c r="H1098" s="232">
        <f t="shared" si="507"/>
        <v>-63.189655172413794</v>
      </c>
    </row>
    <row r="1099" spans="1:8" x14ac:dyDescent="0.2">
      <c r="A1099" s="316"/>
      <c r="B1099" s="315"/>
      <c r="C1099" s="98" t="s">
        <v>514</v>
      </c>
      <c r="D1099" s="164">
        <v>0</v>
      </c>
      <c r="E1099" s="163">
        <v>0</v>
      </c>
      <c r="F1099" s="164">
        <v>0</v>
      </c>
      <c r="G1099" s="163">
        <v>0</v>
      </c>
      <c r="H1099" s="232" t="s">
        <v>80</v>
      </c>
    </row>
    <row r="1100" spans="1:8" x14ac:dyDescent="0.2">
      <c r="A1100" s="316"/>
      <c r="B1100" s="315"/>
      <c r="C1100" s="98" t="s">
        <v>515</v>
      </c>
      <c r="D1100" s="164">
        <v>2801</v>
      </c>
      <c r="E1100" s="163">
        <v>77.525601992803757</v>
      </c>
      <c r="F1100" s="164">
        <v>0</v>
      </c>
      <c r="G1100" s="163">
        <v>0</v>
      </c>
      <c r="H1100" s="232">
        <f t="shared" si="507"/>
        <v>-100</v>
      </c>
    </row>
    <row r="1101" spans="1:8" x14ac:dyDescent="0.2">
      <c r="A1101" s="316"/>
      <c r="B1101" s="315"/>
      <c r="C1101" s="98" t="s">
        <v>516</v>
      </c>
      <c r="D1101" s="164">
        <v>0</v>
      </c>
      <c r="E1101" s="163">
        <v>0</v>
      </c>
      <c r="F1101" s="164">
        <v>0</v>
      </c>
      <c r="G1101" s="163">
        <v>0</v>
      </c>
      <c r="H1101" s="232" t="s">
        <v>80</v>
      </c>
    </row>
    <row r="1102" spans="1:8" x14ac:dyDescent="0.2">
      <c r="A1102" s="317" t="s">
        <v>383</v>
      </c>
      <c r="B1102" s="322" t="s">
        <v>563</v>
      </c>
      <c r="C1102" s="119" t="s">
        <v>512</v>
      </c>
      <c r="D1102" s="165">
        <f>SUM(D1103:D1106)</f>
        <v>148830.9</v>
      </c>
      <c r="E1102" s="168">
        <f t="shared" ref="E1102" si="514">SUM(E1103:E1106)</f>
        <v>100</v>
      </c>
      <c r="F1102" s="165">
        <f t="shared" ref="F1102" si="515">SUM(F1103:F1106)</f>
        <v>70634</v>
      </c>
      <c r="G1102" s="168">
        <f t="shared" ref="G1102" si="516">SUM(G1103:G1106)</f>
        <v>100</v>
      </c>
      <c r="H1102" s="230">
        <f t="shared" si="507"/>
        <v>-52.540769423553847</v>
      </c>
    </row>
    <row r="1103" spans="1:8" ht="31.5" x14ac:dyDescent="0.2">
      <c r="A1103" s="317"/>
      <c r="B1103" s="322"/>
      <c r="C1103" s="119" t="s">
        <v>513</v>
      </c>
      <c r="D1103" s="165">
        <f>D1108</f>
        <v>9032</v>
      </c>
      <c r="E1103" s="168">
        <f>D1103/D$1102*100</f>
        <v>6.0686322531141048</v>
      </c>
      <c r="F1103" s="165">
        <f>F1108</f>
        <v>2357.8000000000002</v>
      </c>
      <c r="G1103" s="168">
        <f>F1103/F$1102*100</f>
        <v>3.3380524959651159</v>
      </c>
      <c r="H1103" s="230">
        <f t="shared" si="507"/>
        <v>-73.895039858281663</v>
      </c>
    </row>
    <row r="1104" spans="1:8" x14ac:dyDescent="0.2">
      <c r="A1104" s="317"/>
      <c r="B1104" s="322"/>
      <c r="C1104" s="119" t="s">
        <v>514</v>
      </c>
      <c r="D1104" s="165">
        <f t="shared" ref="D1104:F1106" si="517">D1109</f>
        <v>0</v>
      </c>
      <c r="E1104" s="168">
        <f t="shared" ref="E1104:G1106" si="518">D1104/D$1102*100</f>
        <v>0</v>
      </c>
      <c r="F1104" s="165">
        <f t="shared" si="517"/>
        <v>0</v>
      </c>
      <c r="G1104" s="168">
        <f t="shared" si="518"/>
        <v>0</v>
      </c>
      <c r="H1104" s="230" t="s">
        <v>80</v>
      </c>
    </row>
    <row r="1105" spans="1:8" x14ac:dyDescent="0.2">
      <c r="A1105" s="317"/>
      <c r="B1105" s="322"/>
      <c r="C1105" s="119" t="s">
        <v>515</v>
      </c>
      <c r="D1105" s="165">
        <f t="shared" si="517"/>
        <v>0</v>
      </c>
      <c r="E1105" s="168">
        <f t="shared" si="518"/>
        <v>0</v>
      </c>
      <c r="F1105" s="165">
        <f t="shared" si="517"/>
        <v>0</v>
      </c>
      <c r="G1105" s="168">
        <f t="shared" si="518"/>
        <v>0</v>
      </c>
      <c r="H1105" s="230" t="s">
        <v>80</v>
      </c>
    </row>
    <row r="1106" spans="1:8" x14ac:dyDescent="0.2">
      <c r="A1106" s="317"/>
      <c r="B1106" s="322"/>
      <c r="C1106" s="119" t="s">
        <v>516</v>
      </c>
      <c r="D1106" s="165">
        <f t="shared" si="517"/>
        <v>139798.9</v>
      </c>
      <c r="E1106" s="168">
        <f t="shared" si="518"/>
        <v>93.931367746885897</v>
      </c>
      <c r="F1106" s="165">
        <f t="shared" si="517"/>
        <v>68276.2</v>
      </c>
      <c r="G1106" s="168">
        <f t="shared" si="518"/>
        <v>96.661947504034885</v>
      </c>
      <c r="H1106" s="230">
        <f t="shared" si="507"/>
        <v>-51.16113216913724</v>
      </c>
    </row>
    <row r="1107" spans="1:8" x14ac:dyDescent="0.2">
      <c r="A1107" s="316" t="s">
        <v>386</v>
      </c>
      <c r="B1107" s="315" t="s">
        <v>564</v>
      </c>
      <c r="C1107" s="98" t="s">
        <v>512</v>
      </c>
      <c r="D1107" s="164">
        <v>148830.9</v>
      </c>
      <c r="E1107" s="163">
        <v>100</v>
      </c>
      <c r="F1107" s="164">
        <v>70634</v>
      </c>
      <c r="G1107" s="163">
        <v>100</v>
      </c>
      <c r="H1107" s="232">
        <f t="shared" si="507"/>
        <v>-52.540769423553847</v>
      </c>
    </row>
    <row r="1108" spans="1:8" ht="31.5" x14ac:dyDescent="0.2">
      <c r="A1108" s="316"/>
      <c r="B1108" s="315"/>
      <c r="C1108" s="98" t="s">
        <v>513</v>
      </c>
      <c r="D1108" s="63">
        <v>9032</v>
      </c>
      <c r="E1108" s="163">
        <v>6.0686322531141048</v>
      </c>
      <c r="F1108" s="164">
        <v>2357.8000000000002</v>
      </c>
      <c r="G1108" s="163">
        <v>3.3380524959651159</v>
      </c>
      <c r="H1108" s="232">
        <f t="shared" si="507"/>
        <v>-73.895039858281663</v>
      </c>
    </row>
    <row r="1109" spans="1:8" x14ac:dyDescent="0.2">
      <c r="A1109" s="316"/>
      <c r="B1109" s="315"/>
      <c r="C1109" s="98" t="s">
        <v>514</v>
      </c>
      <c r="D1109" s="63">
        <v>0</v>
      </c>
      <c r="E1109" s="163">
        <v>0</v>
      </c>
      <c r="F1109" s="164">
        <v>0</v>
      </c>
      <c r="G1109" s="163">
        <v>0</v>
      </c>
      <c r="H1109" s="232" t="s">
        <v>80</v>
      </c>
    </row>
    <row r="1110" spans="1:8" x14ac:dyDescent="0.2">
      <c r="A1110" s="316"/>
      <c r="B1110" s="315"/>
      <c r="C1110" s="98" t="s">
        <v>515</v>
      </c>
      <c r="D1110" s="63">
        <v>0</v>
      </c>
      <c r="E1110" s="163">
        <v>0</v>
      </c>
      <c r="F1110" s="164">
        <v>0</v>
      </c>
      <c r="G1110" s="163">
        <v>0</v>
      </c>
      <c r="H1110" s="232" t="s">
        <v>80</v>
      </c>
    </row>
    <row r="1111" spans="1:8" x14ac:dyDescent="0.2">
      <c r="A1111" s="316"/>
      <c r="B1111" s="315"/>
      <c r="C1111" s="98" t="s">
        <v>516</v>
      </c>
      <c r="D1111" s="71">
        <v>139798.9</v>
      </c>
      <c r="E1111" s="163">
        <v>93.931367746885897</v>
      </c>
      <c r="F1111" s="164">
        <v>68276.2</v>
      </c>
      <c r="G1111" s="163">
        <v>96.661947504034885</v>
      </c>
      <c r="H1111" s="232">
        <f t="shared" si="507"/>
        <v>-51.16113216913724</v>
      </c>
    </row>
    <row r="1112" spans="1:8" x14ac:dyDescent="0.2">
      <c r="A1112" s="317" t="s">
        <v>391</v>
      </c>
      <c r="B1112" s="322" t="s">
        <v>1070</v>
      </c>
      <c r="C1112" s="119" t="s">
        <v>512</v>
      </c>
      <c r="D1112" s="165">
        <v>0</v>
      </c>
      <c r="E1112" s="165">
        <v>0</v>
      </c>
      <c r="F1112" s="165">
        <v>0</v>
      </c>
      <c r="G1112" s="165">
        <v>0</v>
      </c>
      <c r="H1112" s="230" t="s">
        <v>80</v>
      </c>
    </row>
    <row r="1113" spans="1:8" ht="31.5" x14ac:dyDescent="0.2">
      <c r="A1113" s="317"/>
      <c r="B1113" s="322"/>
      <c r="C1113" s="119" t="s">
        <v>513</v>
      </c>
      <c r="D1113" s="165">
        <v>0</v>
      </c>
      <c r="E1113" s="165">
        <v>0</v>
      </c>
      <c r="F1113" s="165">
        <v>0</v>
      </c>
      <c r="G1113" s="165">
        <v>0</v>
      </c>
      <c r="H1113" s="230" t="s">
        <v>80</v>
      </c>
    </row>
    <row r="1114" spans="1:8" x14ac:dyDescent="0.2">
      <c r="A1114" s="317"/>
      <c r="B1114" s="322"/>
      <c r="C1114" s="119" t="s">
        <v>514</v>
      </c>
      <c r="D1114" s="165">
        <v>0</v>
      </c>
      <c r="E1114" s="165">
        <v>0</v>
      </c>
      <c r="F1114" s="165">
        <v>0</v>
      </c>
      <c r="G1114" s="165">
        <v>0</v>
      </c>
      <c r="H1114" s="230" t="s">
        <v>80</v>
      </c>
    </row>
    <row r="1115" spans="1:8" x14ac:dyDescent="0.2">
      <c r="A1115" s="317"/>
      <c r="B1115" s="322"/>
      <c r="C1115" s="119" t="s">
        <v>515</v>
      </c>
      <c r="D1115" s="165">
        <v>0</v>
      </c>
      <c r="E1115" s="165">
        <v>0</v>
      </c>
      <c r="F1115" s="165">
        <v>0</v>
      </c>
      <c r="G1115" s="165">
        <v>0</v>
      </c>
      <c r="H1115" s="230" t="s">
        <v>80</v>
      </c>
    </row>
    <row r="1116" spans="1:8" x14ac:dyDescent="0.2">
      <c r="A1116" s="317"/>
      <c r="B1116" s="322"/>
      <c r="C1116" s="119" t="s">
        <v>516</v>
      </c>
      <c r="D1116" s="165">
        <v>0</v>
      </c>
      <c r="E1116" s="165">
        <v>0</v>
      </c>
      <c r="F1116" s="165">
        <v>0</v>
      </c>
      <c r="G1116" s="165">
        <v>0</v>
      </c>
      <c r="H1116" s="230" t="s">
        <v>80</v>
      </c>
    </row>
    <row r="1117" spans="1:8" x14ac:dyDescent="0.2">
      <c r="A1117" s="317" t="s">
        <v>409</v>
      </c>
      <c r="B1117" s="322" t="s">
        <v>1069</v>
      </c>
      <c r="C1117" s="119" t="s">
        <v>512</v>
      </c>
      <c r="D1117" s="165">
        <v>0</v>
      </c>
      <c r="E1117" s="165">
        <v>0</v>
      </c>
      <c r="F1117" s="165">
        <v>0</v>
      </c>
      <c r="G1117" s="165">
        <v>0</v>
      </c>
      <c r="H1117" s="230" t="s">
        <v>80</v>
      </c>
    </row>
    <row r="1118" spans="1:8" ht="31.5" x14ac:dyDescent="0.2">
      <c r="A1118" s="317"/>
      <c r="B1118" s="322"/>
      <c r="C1118" s="119" t="s">
        <v>513</v>
      </c>
      <c r="D1118" s="165">
        <v>0</v>
      </c>
      <c r="E1118" s="165">
        <v>0</v>
      </c>
      <c r="F1118" s="165">
        <v>0</v>
      </c>
      <c r="G1118" s="165">
        <v>0</v>
      </c>
      <c r="H1118" s="230" t="s">
        <v>80</v>
      </c>
    </row>
    <row r="1119" spans="1:8" x14ac:dyDescent="0.2">
      <c r="A1119" s="317"/>
      <c r="B1119" s="322"/>
      <c r="C1119" s="119" t="s">
        <v>514</v>
      </c>
      <c r="D1119" s="165">
        <v>0</v>
      </c>
      <c r="E1119" s="165">
        <v>0</v>
      </c>
      <c r="F1119" s="165">
        <v>0</v>
      </c>
      <c r="G1119" s="165">
        <v>0</v>
      </c>
      <c r="H1119" s="230" t="s">
        <v>80</v>
      </c>
    </row>
    <row r="1120" spans="1:8" x14ac:dyDescent="0.2">
      <c r="A1120" s="317"/>
      <c r="B1120" s="322"/>
      <c r="C1120" s="119" t="s">
        <v>515</v>
      </c>
      <c r="D1120" s="165">
        <v>0</v>
      </c>
      <c r="E1120" s="165">
        <v>0</v>
      </c>
      <c r="F1120" s="165">
        <v>0</v>
      </c>
      <c r="G1120" s="165">
        <v>0</v>
      </c>
      <c r="H1120" s="230" t="s">
        <v>80</v>
      </c>
    </row>
    <row r="1121" spans="1:8" x14ac:dyDescent="0.2">
      <c r="A1121" s="317"/>
      <c r="B1121" s="322"/>
      <c r="C1121" s="119" t="s">
        <v>516</v>
      </c>
      <c r="D1121" s="165">
        <v>0</v>
      </c>
      <c r="E1121" s="165">
        <v>0</v>
      </c>
      <c r="F1121" s="165">
        <v>0</v>
      </c>
      <c r="G1121" s="165">
        <v>0</v>
      </c>
      <c r="H1121" s="230" t="s">
        <v>80</v>
      </c>
    </row>
    <row r="1122" spans="1:8" x14ac:dyDescent="0.2">
      <c r="A1122" s="317" t="s">
        <v>422</v>
      </c>
      <c r="B1122" s="322" t="s">
        <v>423</v>
      </c>
      <c r="C1122" s="119" t="s">
        <v>512</v>
      </c>
      <c r="D1122" s="165">
        <f>SUM(D1123:D1126)</f>
        <v>211197</v>
      </c>
      <c r="E1122" s="168">
        <f t="shared" ref="E1122" si="519">SUM(E1123:E1126)</f>
        <v>100</v>
      </c>
      <c r="F1122" s="165">
        <f t="shared" ref="F1122" si="520">SUM(F1123:F1126)</f>
        <v>78415.900000000009</v>
      </c>
      <c r="G1122" s="168">
        <f t="shared" ref="G1122" si="521">SUM(G1123:G1126)</f>
        <v>99.999999999999986</v>
      </c>
      <c r="H1122" s="230">
        <f t="shared" ref="H1122:H1148" si="522">F1122/D1122*100-100</f>
        <v>-62.87073206532289</v>
      </c>
    </row>
    <row r="1123" spans="1:8" ht="31.5" x14ac:dyDescent="0.2">
      <c r="A1123" s="317"/>
      <c r="B1123" s="322"/>
      <c r="C1123" s="119" t="s">
        <v>513</v>
      </c>
      <c r="D1123" s="165">
        <f>D1128+D1133+D1138+D1143</f>
        <v>204734</v>
      </c>
      <c r="E1123" s="168">
        <f>D1123/D$1122*100</f>
        <v>96.939823955832708</v>
      </c>
      <c r="F1123" s="165">
        <f>F1128+F1133+F1138+F1143</f>
        <v>76452.800000000003</v>
      </c>
      <c r="G1123" s="168">
        <f>F1123/F$1122*100</f>
        <v>97.496553632617861</v>
      </c>
      <c r="H1123" s="230">
        <f t="shared" si="522"/>
        <v>-62.657497044946126</v>
      </c>
    </row>
    <row r="1124" spans="1:8" x14ac:dyDescent="0.2">
      <c r="A1124" s="317"/>
      <c r="B1124" s="322"/>
      <c r="C1124" s="119" t="s">
        <v>514</v>
      </c>
      <c r="D1124" s="165">
        <f t="shared" ref="D1124:F1126" si="523">D1129+D1134+D1139+D1144</f>
        <v>0</v>
      </c>
      <c r="E1124" s="168">
        <f t="shared" ref="E1124:G1126" si="524">D1124/D$1122*100</f>
        <v>0</v>
      </c>
      <c r="F1124" s="165">
        <f t="shared" si="523"/>
        <v>0</v>
      </c>
      <c r="G1124" s="168">
        <f t="shared" si="524"/>
        <v>0</v>
      </c>
      <c r="H1124" s="230" t="s">
        <v>80</v>
      </c>
    </row>
    <row r="1125" spans="1:8" x14ac:dyDescent="0.2">
      <c r="A1125" s="317"/>
      <c r="B1125" s="322"/>
      <c r="C1125" s="119" t="s">
        <v>515</v>
      </c>
      <c r="D1125" s="165">
        <f t="shared" si="523"/>
        <v>6463</v>
      </c>
      <c r="E1125" s="168">
        <f t="shared" si="524"/>
        <v>3.0601760441672941</v>
      </c>
      <c r="F1125" s="165">
        <f t="shared" si="523"/>
        <v>1963.1</v>
      </c>
      <c r="G1125" s="168">
        <f t="shared" si="524"/>
        <v>2.503446367382125</v>
      </c>
      <c r="H1125" s="230">
        <f t="shared" si="522"/>
        <v>-69.625560885037913</v>
      </c>
    </row>
    <row r="1126" spans="1:8" x14ac:dyDescent="0.2">
      <c r="A1126" s="317"/>
      <c r="B1126" s="322"/>
      <c r="C1126" s="119" t="s">
        <v>516</v>
      </c>
      <c r="D1126" s="165">
        <f t="shared" si="523"/>
        <v>0</v>
      </c>
      <c r="E1126" s="168">
        <f t="shared" si="524"/>
        <v>0</v>
      </c>
      <c r="F1126" s="165">
        <f t="shared" si="523"/>
        <v>0</v>
      </c>
      <c r="G1126" s="168">
        <f t="shared" si="524"/>
        <v>0</v>
      </c>
      <c r="H1126" s="230" t="s">
        <v>80</v>
      </c>
    </row>
    <row r="1127" spans="1:8" x14ac:dyDescent="0.2">
      <c r="A1127" s="316" t="s">
        <v>424</v>
      </c>
      <c r="B1127" s="315" t="s">
        <v>425</v>
      </c>
      <c r="C1127" s="98" t="s">
        <v>512</v>
      </c>
      <c r="D1127" s="164">
        <v>181465</v>
      </c>
      <c r="E1127" s="163">
        <v>100</v>
      </c>
      <c r="F1127" s="164">
        <v>71697.8</v>
      </c>
      <c r="G1127" s="163">
        <v>100</v>
      </c>
      <c r="H1127" s="232">
        <f t="shared" si="522"/>
        <v>-60.48946077756041</v>
      </c>
    </row>
    <row r="1128" spans="1:8" ht="31.5" x14ac:dyDescent="0.2">
      <c r="A1128" s="316"/>
      <c r="B1128" s="315"/>
      <c r="C1128" s="98" t="s">
        <v>513</v>
      </c>
      <c r="D1128" s="164">
        <v>181465</v>
      </c>
      <c r="E1128" s="163">
        <v>100</v>
      </c>
      <c r="F1128" s="65">
        <v>71697.8</v>
      </c>
      <c r="G1128" s="163">
        <v>100</v>
      </c>
      <c r="H1128" s="232">
        <f t="shared" si="522"/>
        <v>-60.48946077756041</v>
      </c>
    </row>
    <row r="1129" spans="1:8" x14ac:dyDescent="0.2">
      <c r="A1129" s="316"/>
      <c r="B1129" s="315"/>
      <c r="C1129" s="98" t="s">
        <v>514</v>
      </c>
      <c r="D1129" s="164">
        <v>0</v>
      </c>
      <c r="E1129" s="163">
        <v>0</v>
      </c>
      <c r="F1129" s="164">
        <v>0</v>
      </c>
      <c r="G1129" s="163">
        <v>0</v>
      </c>
      <c r="H1129" s="232" t="s">
        <v>80</v>
      </c>
    </row>
    <row r="1130" spans="1:8" x14ac:dyDescent="0.2">
      <c r="A1130" s="316"/>
      <c r="B1130" s="315"/>
      <c r="C1130" s="98" t="s">
        <v>515</v>
      </c>
      <c r="D1130" s="164">
        <v>0</v>
      </c>
      <c r="E1130" s="163">
        <v>0</v>
      </c>
      <c r="F1130" s="164">
        <v>0</v>
      </c>
      <c r="G1130" s="163">
        <v>0</v>
      </c>
      <c r="H1130" s="232" t="s">
        <v>80</v>
      </c>
    </row>
    <row r="1131" spans="1:8" x14ac:dyDescent="0.2">
      <c r="A1131" s="316"/>
      <c r="B1131" s="315"/>
      <c r="C1131" s="98" t="s">
        <v>516</v>
      </c>
      <c r="D1131" s="164">
        <v>0</v>
      </c>
      <c r="E1131" s="163">
        <v>0</v>
      </c>
      <c r="F1131" s="164">
        <v>0</v>
      </c>
      <c r="G1131" s="163">
        <v>0</v>
      </c>
      <c r="H1131" s="232" t="s">
        <v>80</v>
      </c>
    </row>
    <row r="1132" spans="1:8" x14ac:dyDescent="0.2">
      <c r="A1132" s="316" t="s">
        <v>432</v>
      </c>
      <c r="B1132" s="315" t="s">
        <v>565</v>
      </c>
      <c r="C1132" s="98" t="s">
        <v>512</v>
      </c>
      <c r="D1132" s="164">
        <v>847</v>
      </c>
      <c r="E1132" s="163">
        <v>100</v>
      </c>
      <c r="F1132" s="164">
        <v>351.4</v>
      </c>
      <c r="G1132" s="163">
        <v>100</v>
      </c>
      <c r="H1132" s="232">
        <f t="shared" si="522"/>
        <v>-58.512396694214878</v>
      </c>
    </row>
    <row r="1133" spans="1:8" ht="31.5" x14ac:dyDescent="0.2">
      <c r="A1133" s="316"/>
      <c r="B1133" s="315"/>
      <c r="C1133" s="98" t="s">
        <v>513</v>
      </c>
      <c r="D1133" s="164">
        <v>847</v>
      </c>
      <c r="E1133" s="163">
        <v>100</v>
      </c>
      <c r="F1133" s="164">
        <v>351.4</v>
      </c>
      <c r="G1133" s="163">
        <v>100</v>
      </c>
      <c r="H1133" s="232">
        <f t="shared" si="522"/>
        <v>-58.512396694214878</v>
      </c>
    </row>
    <row r="1134" spans="1:8" x14ac:dyDescent="0.2">
      <c r="A1134" s="316"/>
      <c r="B1134" s="315"/>
      <c r="C1134" s="98" t="s">
        <v>514</v>
      </c>
      <c r="D1134" s="164">
        <v>0</v>
      </c>
      <c r="E1134" s="163">
        <v>0</v>
      </c>
      <c r="F1134" s="164">
        <v>0</v>
      </c>
      <c r="G1134" s="163">
        <v>0</v>
      </c>
      <c r="H1134" s="232" t="s">
        <v>80</v>
      </c>
    </row>
    <row r="1135" spans="1:8" x14ac:dyDescent="0.2">
      <c r="A1135" s="316"/>
      <c r="B1135" s="315"/>
      <c r="C1135" s="98" t="s">
        <v>515</v>
      </c>
      <c r="D1135" s="164">
        <v>0</v>
      </c>
      <c r="E1135" s="163">
        <v>0</v>
      </c>
      <c r="F1135" s="164">
        <v>0</v>
      </c>
      <c r="G1135" s="163">
        <v>0</v>
      </c>
      <c r="H1135" s="232" t="s">
        <v>80</v>
      </c>
    </row>
    <row r="1136" spans="1:8" x14ac:dyDescent="0.2">
      <c r="A1136" s="316"/>
      <c r="B1136" s="315"/>
      <c r="C1136" s="98" t="s">
        <v>516</v>
      </c>
      <c r="D1136" s="164">
        <v>0</v>
      </c>
      <c r="E1136" s="163">
        <v>0</v>
      </c>
      <c r="F1136" s="164">
        <v>0</v>
      </c>
      <c r="G1136" s="163">
        <v>0</v>
      </c>
      <c r="H1136" s="232" t="s">
        <v>80</v>
      </c>
    </row>
    <row r="1137" spans="1:8" ht="21.75" customHeight="1" x14ac:dyDescent="0.2">
      <c r="A1137" s="316" t="s">
        <v>435</v>
      </c>
      <c r="B1137" s="315" t="s">
        <v>1177</v>
      </c>
      <c r="C1137" s="98" t="s">
        <v>512</v>
      </c>
      <c r="D1137" s="164">
        <v>118.9</v>
      </c>
      <c r="E1137" s="163">
        <v>100</v>
      </c>
      <c r="F1137" s="164">
        <v>55.1</v>
      </c>
      <c r="G1137" s="163">
        <v>100</v>
      </c>
      <c r="H1137" s="232">
        <v>-53.658536585365859</v>
      </c>
    </row>
    <row r="1138" spans="1:8" ht="30" customHeight="1" x14ac:dyDescent="0.2">
      <c r="A1138" s="316"/>
      <c r="B1138" s="315"/>
      <c r="C1138" s="98" t="s">
        <v>513</v>
      </c>
      <c r="D1138" s="164">
        <v>0</v>
      </c>
      <c r="E1138" s="163">
        <v>0</v>
      </c>
      <c r="F1138" s="164">
        <v>0</v>
      </c>
      <c r="G1138" s="163">
        <v>0</v>
      </c>
      <c r="H1138" s="232" t="s">
        <v>80</v>
      </c>
    </row>
    <row r="1139" spans="1:8" ht="21.75" customHeight="1" x14ac:dyDescent="0.2">
      <c r="A1139" s="316"/>
      <c r="B1139" s="315"/>
      <c r="C1139" s="98" t="s">
        <v>514</v>
      </c>
      <c r="D1139" s="164">
        <v>0</v>
      </c>
      <c r="E1139" s="163">
        <v>0</v>
      </c>
      <c r="F1139" s="164">
        <v>0</v>
      </c>
      <c r="G1139" s="163">
        <v>0</v>
      </c>
      <c r="H1139" s="232" t="s">
        <v>80</v>
      </c>
    </row>
    <row r="1140" spans="1:8" ht="21.75" customHeight="1" x14ac:dyDescent="0.2">
      <c r="A1140" s="316"/>
      <c r="B1140" s="315"/>
      <c r="C1140" s="98" t="s">
        <v>515</v>
      </c>
      <c r="D1140" s="164">
        <v>118.9</v>
      </c>
      <c r="E1140" s="163">
        <v>100</v>
      </c>
      <c r="F1140" s="164">
        <v>55.1</v>
      </c>
      <c r="G1140" s="163">
        <v>100</v>
      </c>
      <c r="H1140" s="232">
        <v>-53.658536585365859</v>
      </c>
    </row>
    <row r="1141" spans="1:8" ht="21.75" customHeight="1" x14ac:dyDescent="0.2">
      <c r="A1141" s="316"/>
      <c r="B1141" s="315"/>
      <c r="C1141" s="98" t="s">
        <v>516</v>
      </c>
      <c r="D1141" s="164">
        <v>0</v>
      </c>
      <c r="E1141" s="163">
        <v>0</v>
      </c>
      <c r="F1141" s="164">
        <v>0</v>
      </c>
      <c r="G1141" s="163">
        <v>0</v>
      </c>
      <c r="H1141" s="232" t="s">
        <v>80</v>
      </c>
    </row>
    <row r="1142" spans="1:8" x14ac:dyDescent="0.2">
      <c r="A1142" s="316" t="s">
        <v>438</v>
      </c>
      <c r="B1142" s="315" t="s">
        <v>407</v>
      </c>
      <c r="C1142" s="98" t="s">
        <v>512</v>
      </c>
      <c r="D1142" s="164">
        <v>28766.1</v>
      </c>
      <c r="E1142" s="164">
        <v>100</v>
      </c>
      <c r="F1142" s="164">
        <v>6311.6</v>
      </c>
      <c r="G1142" s="164">
        <v>100</v>
      </c>
      <c r="H1142" s="64">
        <v>-78.058895714052298</v>
      </c>
    </row>
    <row r="1143" spans="1:8" ht="31.5" x14ac:dyDescent="0.2">
      <c r="A1143" s="316"/>
      <c r="B1143" s="315"/>
      <c r="C1143" s="98" t="s">
        <v>513</v>
      </c>
      <c r="D1143" s="65">
        <v>22422</v>
      </c>
      <c r="E1143" s="63">
        <v>77.94591550470868</v>
      </c>
      <c r="F1143" s="65">
        <v>4403.6000000000004</v>
      </c>
      <c r="G1143" s="63">
        <v>69.769947398440962</v>
      </c>
      <c r="H1143" s="64">
        <v>-80.36036036036036</v>
      </c>
    </row>
    <row r="1144" spans="1:8" x14ac:dyDescent="0.2">
      <c r="A1144" s="316"/>
      <c r="B1144" s="315"/>
      <c r="C1144" s="98" t="s">
        <v>514</v>
      </c>
      <c r="D1144" s="65">
        <v>0</v>
      </c>
      <c r="E1144" s="63">
        <v>0</v>
      </c>
      <c r="F1144" s="63">
        <v>0</v>
      </c>
      <c r="G1144" s="63">
        <v>0</v>
      </c>
      <c r="H1144" s="64" t="s">
        <v>80</v>
      </c>
    </row>
    <row r="1145" spans="1:8" x14ac:dyDescent="0.2">
      <c r="A1145" s="316"/>
      <c r="B1145" s="315"/>
      <c r="C1145" s="98" t="s">
        <v>515</v>
      </c>
      <c r="D1145" s="65">
        <v>6344.1</v>
      </c>
      <c r="E1145" s="63">
        <v>22.054084495291335</v>
      </c>
      <c r="F1145" s="63">
        <v>1908</v>
      </c>
      <c r="G1145" s="63">
        <v>30.230052601559031</v>
      </c>
      <c r="H1145" s="64">
        <v>-69.924812030075188</v>
      </c>
    </row>
    <row r="1146" spans="1:8" x14ac:dyDescent="0.2">
      <c r="A1146" s="316"/>
      <c r="B1146" s="315"/>
      <c r="C1146" s="98" t="s">
        <v>516</v>
      </c>
      <c r="D1146" s="65">
        <v>0</v>
      </c>
      <c r="E1146" s="63">
        <v>0</v>
      </c>
      <c r="F1146" s="63">
        <v>0</v>
      </c>
      <c r="G1146" s="63">
        <v>0</v>
      </c>
      <c r="H1146" s="64" t="s">
        <v>80</v>
      </c>
    </row>
    <row r="1147" spans="1:8" x14ac:dyDescent="0.2">
      <c r="A1147" s="317" t="s">
        <v>440</v>
      </c>
      <c r="B1147" s="322" t="s">
        <v>1045</v>
      </c>
      <c r="C1147" s="119" t="s">
        <v>512</v>
      </c>
      <c r="D1147" s="165">
        <f>SUM(D1148:D1151)</f>
        <v>46399</v>
      </c>
      <c r="E1147" s="165">
        <f t="shared" ref="E1147" si="525">SUM(E1148:E1151)</f>
        <v>100</v>
      </c>
      <c r="F1147" s="165">
        <f t="shared" ref="F1147" si="526">SUM(F1148:F1151)</f>
        <v>21392.2</v>
      </c>
      <c r="G1147" s="165">
        <f t="shared" ref="G1147" si="527">SUM(G1148:G1151)</f>
        <v>100</v>
      </c>
      <c r="H1147" s="230">
        <f t="shared" si="522"/>
        <v>-53.895127050151942</v>
      </c>
    </row>
    <row r="1148" spans="1:8" ht="31.5" x14ac:dyDescent="0.2">
      <c r="A1148" s="317"/>
      <c r="B1148" s="322"/>
      <c r="C1148" s="119" t="s">
        <v>513</v>
      </c>
      <c r="D1148" s="165">
        <f>D1153+D1158</f>
        <v>46399</v>
      </c>
      <c r="E1148" s="168">
        <f>D1148/D$1147*100</f>
        <v>100</v>
      </c>
      <c r="F1148" s="165">
        <f>F1153+F1158</f>
        <v>21392.2</v>
      </c>
      <c r="G1148" s="168">
        <f>F1148/F$1147*100</f>
        <v>100</v>
      </c>
      <c r="H1148" s="230">
        <f t="shared" si="522"/>
        <v>-53.895127050151942</v>
      </c>
    </row>
    <row r="1149" spans="1:8" x14ac:dyDescent="0.2">
      <c r="A1149" s="317"/>
      <c r="B1149" s="322"/>
      <c r="C1149" s="119" t="s">
        <v>514</v>
      </c>
      <c r="D1149" s="165">
        <f t="shared" ref="D1149:F1150" si="528">D1154+D1159</f>
        <v>0</v>
      </c>
      <c r="E1149" s="168">
        <f t="shared" ref="E1149:E1151" si="529">D1149/D$1147*100</f>
        <v>0</v>
      </c>
      <c r="F1149" s="165">
        <f t="shared" si="528"/>
        <v>0</v>
      </c>
      <c r="G1149" s="168">
        <f t="shared" ref="G1149" si="530">F1149/F$1147*100</f>
        <v>0</v>
      </c>
      <c r="H1149" s="230" t="s">
        <v>80</v>
      </c>
    </row>
    <row r="1150" spans="1:8" x14ac:dyDescent="0.2">
      <c r="A1150" s="317"/>
      <c r="B1150" s="322"/>
      <c r="C1150" s="119" t="s">
        <v>515</v>
      </c>
      <c r="D1150" s="165">
        <f t="shared" si="528"/>
        <v>0</v>
      </c>
      <c r="E1150" s="168">
        <f t="shared" si="529"/>
        <v>0</v>
      </c>
      <c r="F1150" s="165">
        <f t="shared" si="528"/>
        <v>0</v>
      </c>
      <c r="G1150" s="168">
        <f t="shared" ref="G1150" si="531">F1150/F$1147*100</f>
        <v>0</v>
      </c>
      <c r="H1150" s="230" t="s">
        <v>80</v>
      </c>
    </row>
    <row r="1151" spans="1:8" x14ac:dyDescent="0.2">
      <c r="A1151" s="317"/>
      <c r="B1151" s="322"/>
      <c r="C1151" s="119" t="s">
        <v>516</v>
      </c>
      <c r="D1151" s="165">
        <f>D1156+D1161</f>
        <v>0</v>
      </c>
      <c r="E1151" s="168">
        <f t="shared" si="529"/>
        <v>0</v>
      </c>
      <c r="F1151" s="165">
        <f>F1156+F1161</f>
        <v>0</v>
      </c>
      <c r="G1151" s="168">
        <f t="shared" ref="G1151" si="532">F1151/F$1147*100</f>
        <v>0</v>
      </c>
      <c r="H1151" s="230" t="s">
        <v>80</v>
      </c>
    </row>
    <row r="1152" spans="1:8" x14ac:dyDescent="0.2">
      <c r="A1152" s="316" t="s">
        <v>442</v>
      </c>
      <c r="B1152" s="315" t="s">
        <v>443</v>
      </c>
      <c r="C1152" s="98" t="s">
        <v>512</v>
      </c>
      <c r="D1152" s="164">
        <v>13411</v>
      </c>
      <c r="E1152" s="163">
        <v>100</v>
      </c>
      <c r="F1152" s="163">
        <v>6362.7</v>
      </c>
      <c r="G1152" s="163">
        <v>100</v>
      </c>
      <c r="H1152" s="232">
        <v>-52.556110655432107</v>
      </c>
    </row>
    <row r="1153" spans="1:8" ht="31.5" x14ac:dyDescent="0.2">
      <c r="A1153" s="316"/>
      <c r="B1153" s="315"/>
      <c r="C1153" s="98" t="s">
        <v>513</v>
      </c>
      <c r="D1153" s="164">
        <v>13411</v>
      </c>
      <c r="E1153" s="163">
        <v>100</v>
      </c>
      <c r="F1153" s="164">
        <v>6362.7</v>
      </c>
      <c r="G1153" s="163">
        <v>100</v>
      </c>
      <c r="H1153" s="232">
        <v>-52.556110655432107</v>
      </c>
    </row>
    <row r="1154" spans="1:8" x14ac:dyDescent="0.2">
      <c r="A1154" s="316"/>
      <c r="B1154" s="315"/>
      <c r="C1154" s="98" t="s">
        <v>514</v>
      </c>
      <c r="D1154" s="164">
        <v>0</v>
      </c>
      <c r="E1154" s="163">
        <v>0</v>
      </c>
      <c r="F1154" s="164">
        <v>0</v>
      </c>
      <c r="G1154" s="163">
        <v>0</v>
      </c>
      <c r="H1154" s="232" t="s">
        <v>80</v>
      </c>
    </row>
    <row r="1155" spans="1:8" x14ac:dyDescent="0.2">
      <c r="A1155" s="316"/>
      <c r="B1155" s="315"/>
      <c r="C1155" s="98" t="s">
        <v>515</v>
      </c>
      <c r="D1155" s="164">
        <v>0</v>
      </c>
      <c r="E1155" s="163">
        <v>0</v>
      </c>
      <c r="F1155" s="164">
        <v>0</v>
      </c>
      <c r="G1155" s="163">
        <v>0</v>
      </c>
      <c r="H1155" s="232" t="s">
        <v>80</v>
      </c>
    </row>
    <row r="1156" spans="1:8" x14ac:dyDescent="0.2">
      <c r="A1156" s="316"/>
      <c r="B1156" s="315"/>
      <c r="C1156" s="98" t="s">
        <v>516</v>
      </c>
      <c r="D1156" s="164">
        <v>0</v>
      </c>
      <c r="E1156" s="163">
        <v>0</v>
      </c>
      <c r="F1156" s="164">
        <v>0</v>
      </c>
      <c r="G1156" s="163">
        <v>0</v>
      </c>
      <c r="H1156" s="232" t="s">
        <v>80</v>
      </c>
    </row>
    <row r="1157" spans="1:8" x14ac:dyDescent="0.2">
      <c r="A1157" s="316" t="s">
        <v>445</v>
      </c>
      <c r="B1157" s="315" t="s">
        <v>72</v>
      </c>
      <c r="C1157" s="98" t="s">
        <v>512</v>
      </c>
      <c r="D1157" s="164">
        <v>32988</v>
      </c>
      <c r="E1157" s="163">
        <v>100</v>
      </c>
      <c r="F1157" s="164">
        <v>15029.5</v>
      </c>
      <c r="G1157" s="163">
        <v>100</v>
      </c>
      <c r="H1157" s="232">
        <v>-54.439493149023889</v>
      </c>
    </row>
    <row r="1158" spans="1:8" ht="31.5" x14ac:dyDescent="0.2">
      <c r="A1158" s="316"/>
      <c r="B1158" s="315"/>
      <c r="C1158" s="98" t="s">
        <v>513</v>
      </c>
      <c r="D1158" s="164">
        <v>32988</v>
      </c>
      <c r="E1158" s="163">
        <v>100</v>
      </c>
      <c r="F1158" s="164">
        <v>15029.5</v>
      </c>
      <c r="G1158" s="163">
        <v>100</v>
      </c>
      <c r="H1158" s="232">
        <v>-54.439493149023889</v>
      </c>
    </row>
    <row r="1159" spans="1:8" ht="19.5" customHeight="1" x14ac:dyDescent="0.2">
      <c r="A1159" s="316"/>
      <c r="B1159" s="315"/>
      <c r="C1159" s="98" t="s">
        <v>514</v>
      </c>
      <c r="D1159" s="164">
        <v>0</v>
      </c>
      <c r="E1159" s="163">
        <v>0</v>
      </c>
      <c r="F1159" s="164">
        <v>0</v>
      </c>
      <c r="G1159" s="163">
        <v>0</v>
      </c>
      <c r="H1159" s="232" t="s">
        <v>80</v>
      </c>
    </row>
    <row r="1160" spans="1:8" ht="19.5" customHeight="1" x14ac:dyDescent="0.2">
      <c r="A1160" s="316"/>
      <c r="B1160" s="315"/>
      <c r="C1160" s="98" t="s">
        <v>515</v>
      </c>
      <c r="D1160" s="164">
        <v>0</v>
      </c>
      <c r="E1160" s="163">
        <v>0</v>
      </c>
      <c r="F1160" s="164">
        <v>0</v>
      </c>
      <c r="G1160" s="163">
        <v>0</v>
      </c>
      <c r="H1160" s="232" t="s">
        <v>80</v>
      </c>
    </row>
    <row r="1161" spans="1:8" ht="20.25" customHeight="1" x14ac:dyDescent="0.2">
      <c r="A1161" s="316"/>
      <c r="B1161" s="315"/>
      <c r="C1161" s="98" t="s">
        <v>516</v>
      </c>
      <c r="D1161" s="164">
        <v>0</v>
      </c>
      <c r="E1161" s="163">
        <v>0</v>
      </c>
      <c r="F1161" s="164">
        <v>0</v>
      </c>
      <c r="G1161" s="163">
        <v>0</v>
      </c>
      <c r="H1161" s="232" t="s">
        <v>80</v>
      </c>
    </row>
    <row r="1162" spans="1:8" s="34" customFormat="1" ht="21.75" customHeight="1" x14ac:dyDescent="0.2">
      <c r="A1162" s="268" t="s">
        <v>447</v>
      </c>
      <c r="B1162" s="268" t="s">
        <v>962</v>
      </c>
      <c r="C1162" s="237" t="s">
        <v>512</v>
      </c>
      <c r="D1162" s="257">
        <f>SUM(D1163:D1166)</f>
        <v>320721</v>
      </c>
      <c r="E1162" s="257">
        <f t="shared" ref="E1162" si="533">SUM(E1163:E1166)</f>
        <v>100</v>
      </c>
      <c r="F1162" s="257">
        <f t="shared" ref="F1162" si="534">SUM(F1163:F1166)</f>
        <v>135001.144</v>
      </c>
      <c r="G1162" s="257">
        <f t="shared" ref="G1162" si="535">SUM(G1163:G1166)</f>
        <v>100</v>
      </c>
      <c r="H1162" s="239">
        <f t="shared" ref="H1162:H1203" si="536">F1162/D1162*100-100</f>
        <v>-57.90698332818868</v>
      </c>
    </row>
    <row r="1163" spans="1:8" s="34" customFormat="1" ht="34.5" customHeight="1" x14ac:dyDescent="0.2">
      <c r="A1163" s="268"/>
      <c r="B1163" s="268"/>
      <c r="C1163" s="237" t="s">
        <v>513</v>
      </c>
      <c r="D1163" s="257">
        <f>D1168+D1183+D1203+D1213</f>
        <v>128974</v>
      </c>
      <c r="E1163" s="257">
        <f>D1163/D$1162*100</f>
        <v>40.21376835317924</v>
      </c>
      <c r="F1163" s="257">
        <f>F1168+F1183+F1203+F1213</f>
        <v>38666.005000000005</v>
      </c>
      <c r="G1163" s="257">
        <f>F1163/F$1162*100</f>
        <v>28.64124247717486</v>
      </c>
      <c r="H1163" s="239">
        <f t="shared" si="536"/>
        <v>-70.020310295098227</v>
      </c>
    </row>
    <row r="1164" spans="1:8" s="34" customFormat="1" ht="22.5" customHeight="1" x14ac:dyDescent="0.2">
      <c r="A1164" s="268"/>
      <c r="B1164" s="268"/>
      <c r="C1164" s="237" t="s">
        <v>514</v>
      </c>
      <c r="D1164" s="257">
        <f>D1169+D1184+D1204+D1214</f>
        <v>68370</v>
      </c>
      <c r="E1164" s="257">
        <f t="shared" ref="E1164:G1166" si="537">D1164/D$1162*100</f>
        <v>21.317593796477315</v>
      </c>
      <c r="F1164" s="257">
        <f>F1169+F1184+F1204+F1214</f>
        <v>68370</v>
      </c>
      <c r="G1164" s="257">
        <f t="shared" si="537"/>
        <v>50.644015283307517</v>
      </c>
      <c r="H1164" s="239">
        <f t="shared" si="536"/>
        <v>0</v>
      </c>
    </row>
    <row r="1165" spans="1:8" s="34" customFormat="1" ht="22.5" customHeight="1" x14ac:dyDescent="0.2">
      <c r="A1165" s="268"/>
      <c r="B1165" s="268"/>
      <c r="C1165" s="237" t="s">
        <v>515</v>
      </c>
      <c r="D1165" s="257">
        <f>D1170+D1185+D1205+D1215</f>
        <v>123377</v>
      </c>
      <c r="E1165" s="257">
        <f t="shared" si="537"/>
        <v>38.468637850343448</v>
      </c>
      <c r="F1165" s="257">
        <f>F1170+F1185+F1205+F1215</f>
        <v>27965.138999999999</v>
      </c>
      <c r="G1165" s="257">
        <f t="shared" si="537"/>
        <v>20.714742239517612</v>
      </c>
      <c r="H1165" s="239">
        <f t="shared" si="536"/>
        <v>-77.333588107994188</v>
      </c>
    </row>
    <row r="1166" spans="1:8" s="34" customFormat="1" ht="22.5" customHeight="1" x14ac:dyDescent="0.2">
      <c r="A1166" s="268"/>
      <c r="B1166" s="268"/>
      <c r="C1166" s="237" t="s">
        <v>516</v>
      </c>
      <c r="D1166" s="257">
        <f>D1171+D1186+D1206+D1216</f>
        <v>0</v>
      </c>
      <c r="E1166" s="257">
        <f t="shared" si="537"/>
        <v>0</v>
      </c>
      <c r="F1166" s="257">
        <f>F1171+F1186+F1206+F1216</f>
        <v>0</v>
      </c>
      <c r="G1166" s="257">
        <f t="shared" si="537"/>
        <v>0</v>
      </c>
      <c r="H1166" s="239" t="s">
        <v>80</v>
      </c>
    </row>
    <row r="1167" spans="1:8" s="34" customFormat="1" x14ac:dyDescent="0.2">
      <c r="A1167" s="328" t="s">
        <v>575</v>
      </c>
      <c r="B1167" s="329" t="s">
        <v>926</v>
      </c>
      <c r="C1167" s="260" t="s">
        <v>512</v>
      </c>
      <c r="D1167" s="255">
        <f>SUM(D1168:D1171)</f>
        <v>84160</v>
      </c>
      <c r="E1167" s="255">
        <f t="shared" ref="E1167" si="538">SUM(E1168:E1171)</f>
        <v>100</v>
      </c>
      <c r="F1167" s="255">
        <f t="shared" ref="F1167" si="539">SUM(F1168:F1171)</f>
        <v>22750.411</v>
      </c>
      <c r="G1167" s="255">
        <f t="shared" ref="G1167" si="540">SUM(G1168:G1171)</f>
        <v>100</v>
      </c>
      <c r="H1167" s="228">
        <f t="shared" si="536"/>
        <v>-72.967667538022809</v>
      </c>
    </row>
    <row r="1168" spans="1:8" s="34" customFormat="1" ht="31.5" x14ac:dyDescent="0.2">
      <c r="A1168" s="328"/>
      <c r="B1168" s="330"/>
      <c r="C1168" s="261" t="s">
        <v>513</v>
      </c>
      <c r="D1168" s="255">
        <f>D1178+D1173</f>
        <v>8416</v>
      </c>
      <c r="E1168" s="255">
        <f>D1168/D$1167*100</f>
        <v>10</v>
      </c>
      <c r="F1168" s="255">
        <f>F1178+F1173</f>
        <v>4108.2719999999999</v>
      </c>
      <c r="G1168" s="255">
        <f>F1168/F$1167*100</f>
        <v>18.058012226680212</v>
      </c>
      <c r="H1168" s="228">
        <f t="shared" si="536"/>
        <v>-51.184980988593153</v>
      </c>
    </row>
    <row r="1169" spans="1:8" s="34" customFormat="1" x14ac:dyDescent="0.2">
      <c r="A1169" s="328"/>
      <c r="B1169" s="330"/>
      <c r="C1169" s="261" t="s">
        <v>514</v>
      </c>
      <c r="D1169" s="255">
        <f t="shared" ref="D1169:F1171" si="541">D1179</f>
        <v>0</v>
      </c>
      <c r="E1169" s="255">
        <f t="shared" ref="E1169:G1171" si="542">D1169/D$1167*100</f>
        <v>0</v>
      </c>
      <c r="F1169" s="255">
        <f t="shared" si="541"/>
        <v>0</v>
      </c>
      <c r="G1169" s="255">
        <f t="shared" si="542"/>
        <v>0</v>
      </c>
      <c r="H1169" s="228" t="s">
        <v>80</v>
      </c>
    </row>
    <row r="1170" spans="1:8" s="34" customFormat="1" x14ac:dyDescent="0.2">
      <c r="A1170" s="328"/>
      <c r="B1170" s="330"/>
      <c r="C1170" s="261" t="s">
        <v>515</v>
      </c>
      <c r="D1170" s="255">
        <f t="shared" si="541"/>
        <v>75744</v>
      </c>
      <c r="E1170" s="255">
        <f t="shared" si="542"/>
        <v>90</v>
      </c>
      <c r="F1170" s="255">
        <f t="shared" si="541"/>
        <v>18642.138999999999</v>
      </c>
      <c r="G1170" s="255">
        <f t="shared" si="542"/>
        <v>81.941987773319781</v>
      </c>
      <c r="H1170" s="228">
        <f t="shared" si="536"/>
        <v>-75.387966043514993</v>
      </c>
    </row>
    <row r="1171" spans="1:8" s="34" customFormat="1" x14ac:dyDescent="0.2">
      <c r="A1171" s="328"/>
      <c r="B1171" s="314"/>
      <c r="C1171" s="261" t="s">
        <v>516</v>
      </c>
      <c r="D1171" s="255">
        <f t="shared" si="541"/>
        <v>0</v>
      </c>
      <c r="E1171" s="255">
        <f t="shared" si="542"/>
        <v>0</v>
      </c>
      <c r="F1171" s="255">
        <f t="shared" si="541"/>
        <v>0</v>
      </c>
      <c r="G1171" s="255">
        <f t="shared" si="542"/>
        <v>0</v>
      </c>
      <c r="H1171" s="228" t="s">
        <v>80</v>
      </c>
    </row>
    <row r="1172" spans="1:8" s="34" customFormat="1" ht="24.75" customHeight="1" x14ac:dyDescent="0.2">
      <c r="A1172" s="319" t="s">
        <v>676</v>
      </c>
      <c r="B1172" s="323" t="s">
        <v>1079</v>
      </c>
      <c r="C1172" s="137" t="s">
        <v>512</v>
      </c>
      <c r="D1172" s="68">
        <v>0</v>
      </c>
      <c r="E1172" s="68">
        <v>0</v>
      </c>
      <c r="F1172" s="68">
        <v>2036.923</v>
      </c>
      <c r="G1172" s="68">
        <v>100</v>
      </c>
      <c r="H1172" s="3">
        <v>0</v>
      </c>
    </row>
    <row r="1173" spans="1:8" s="34" customFormat="1" ht="31.5" customHeight="1" x14ac:dyDescent="0.2">
      <c r="A1173" s="319"/>
      <c r="B1173" s="324"/>
      <c r="C1173" s="265" t="s">
        <v>513</v>
      </c>
      <c r="D1173" s="68">
        <v>0</v>
      </c>
      <c r="E1173" s="68">
        <v>0</v>
      </c>
      <c r="F1173" s="68">
        <v>2036.923</v>
      </c>
      <c r="G1173" s="68">
        <v>100</v>
      </c>
      <c r="H1173" s="3">
        <v>0</v>
      </c>
    </row>
    <row r="1174" spans="1:8" s="34" customFormat="1" ht="21" customHeight="1" x14ac:dyDescent="0.2">
      <c r="A1174" s="319"/>
      <c r="B1174" s="324"/>
      <c r="C1174" s="102" t="s">
        <v>514</v>
      </c>
      <c r="D1174" s="68">
        <v>0</v>
      </c>
      <c r="E1174" s="68">
        <v>0</v>
      </c>
      <c r="F1174" s="68">
        <v>0</v>
      </c>
      <c r="G1174" s="68">
        <v>0</v>
      </c>
      <c r="H1174" s="3">
        <v>0</v>
      </c>
    </row>
    <row r="1175" spans="1:8" s="34" customFormat="1" ht="21" customHeight="1" x14ac:dyDescent="0.2">
      <c r="A1175" s="319"/>
      <c r="B1175" s="324"/>
      <c r="C1175" s="102" t="s">
        <v>515</v>
      </c>
      <c r="D1175" s="68">
        <v>0</v>
      </c>
      <c r="E1175" s="68">
        <v>0</v>
      </c>
      <c r="F1175" s="68">
        <v>0</v>
      </c>
      <c r="G1175" s="68">
        <v>0</v>
      </c>
      <c r="H1175" s="3">
        <v>0</v>
      </c>
    </row>
    <row r="1176" spans="1:8" s="34" customFormat="1" ht="21" customHeight="1" x14ac:dyDescent="0.2">
      <c r="A1176" s="319"/>
      <c r="B1176" s="325"/>
      <c r="C1176" s="102" t="s">
        <v>516</v>
      </c>
      <c r="D1176" s="68">
        <v>0</v>
      </c>
      <c r="E1176" s="68">
        <v>0</v>
      </c>
      <c r="F1176" s="68">
        <v>0</v>
      </c>
      <c r="G1176" s="68">
        <v>0</v>
      </c>
      <c r="H1176" s="3">
        <v>0</v>
      </c>
    </row>
    <row r="1177" spans="1:8" s="34" customFormat="1" ht="32.25" customHeight="1" x14ac:dyDescent="0.2">
      <c r="A1177" s="319" t="s">
        <v>681</v>
      </c>
      <c r="B1177" s="323" t="s">
        <v>1134</v>
      </c>
      <c r="C1177" s="98" t="s">
        <v>512</v>
      </c>
      <c r="D1177" s="68">
        <v>84160</v>
      </c>
      <c r="E1177" s="68">
        <v>100</v>
      </c>
      <c r="F1177" s="68">
        <v>20713.488000000001</v>
      </c>
      <c r="G1177" s="68">
        <v>100</v>
      </c>
      <c r="H1177" s="3">
        <v>-75.39</v>
      </c>
    </row>
    <row r="1178" spans="1:8" s="34" customFormat="1" ht="31.5" x14ac:dyDescent="0.2">
      <c r="A1178" s="319"/>
      <c r="B1178" s="324"/>
      <c r="C1178" s="97" t="s">
        <v>513</v>
      </c>
      <c r="D1178" s="68">
        <v>8416</v>
      </c>
      <c r="E1178" s="68">
        <v>10</v>
      </c>
      <c r="F1178" s="68">
        <v>2071.3490000000002</v>
      </c>
      <c r="G1178" s="68">
        <v>10</v>
      </c>
      <c r="H1178" s="3">
        <v>-75.39</v>
      </c>
    </row>
    <row r="1179" spans="1:8" s="34" customFormat="1" ht="21" customHeight="1" x14ac:dyDescent="0.2">
      <c r="A1179" s="319"/>
      <c r="B1179" s="324"/>
      <c r="C1179" s="97" t="s">
        <v>514</v>
      </c>
      <c r="D1179" s="68">
        <v>0</v>
      </c>
      <c r="E1179" s="68">
        <v>0</v>
      </c>
      <c r="F1179" s="68">
        <v>0</v>
      </c>
      <c r="G1179" s="68">
        <v>0</v>
      </c>
      <c r="H1179" s="3">
        <v>0</v>
      </c>
    </row>
    <row r="1180" spans="1:8" s="34" customFormat="1" ht="22.5" customHeight="1" x14ac:dyDescent="0.2">
      <c r="A1180" s="319"/>
      <c r="B1180" s="324"/>
      <c r="C1180" s="97" t="s">
        <v>515</v>
      </c>
      <c r="D1180" s="68">
        <v>75744</v>
      </c>
      <c r="E1180" s="68">
        <v>90</v>
      </c>
      <c r="F1180" s="68">
        <v>18642.138999999999</v>
      </c>
      <c r="G1180" s="68">
        <v>90</v>
      </c>
      <c r="H1180" s="3">
        <v>-75.39</v>
      </c>
    </row>
    <row r="1181" spans="1:8" s="34" customFormat="1" ht="21.75" customHeight="1" x14ac:dyDescent="0.2">
      <c r="A1181" s="319"/>
      <c r="B1181" s="325"/>
      <c r="C1181" s="97" t="s">
        <v>516</v>
      </c>
      <c r="D1181" s="68">
        <v>0</v>
      </c>
      <c r="E1181" s="68">
        <v>0</v>
      </c>
      <c r="F1181" s="68">
        <v>0</v>
      </c>
      <c r="G1181" s="68">
        <v>0</v>
      </c>
      <c r="H1181" s="3">
        <v>0</v>
      </c>
    </row>
    <row r="1182" spans="1:8" s="34" customFormat="1" ht="23.25" customHeight="1" x14ac:dyDescent="0.2">
      <c r="A1182" s="331" t="s">
        <v>576</v>
      </c>
      <c r="B1182" s="329" t="s">
        <v>927</v>
      </c>
      <c r="C1182" s="261" t="s">
        <v>512</v>
      </c>
      <c r="D1182" s="255">
        <f>SUM(D1183:D1186)</f>
        <v>118019</v>
      </c>
      <c r="E1182" s="255">
        <f t="shared" ref="E1182" si="543">SUM(E1183:E1186)</f>
        <v>100</v>
      </c>
      <c r="F1182" s="255">
        <f t="shared" ref="F1182" si="544">SUM(F1183:F1186)</f>
        <v>78660.543000000005</v>
      </c>
      <c r="G1182" s="255">
        <f t="shared" ref="G1182" si="545">SUM(G1183:G1186)</f>
        <v>99.999999999999986</v>
      </c>
      <c r="H1182" s="228">
        <f t="shared" si="536"/>
        <v>-33.349254781009833</v>
      </c>
    </row>
    <row r="1183" spans="1:8" s="34" customFormat="1" ht="38.25" customHeight="1" x14ac:dyDescent="0.2">
      <c r="A1183" s="332"/>
      <c r="B1183" s="334"/>
      <c r="C1183" s="261" t="s">
        <v>513</v>
      </c>
      <c r="D1183" s="255">
        <f>D1188+D1193</f>
        <v>2016</v>
      </c>
      <c r="E1183" s="255">
        <f>D1183/D$1182*100</f>
        <v>1.7081995271947739</v>
      </c>
      <c r="F1183" s="255">
        <f>F1193</f>
        <v>967.54300000000001</v>
      </c>
      <c r="G1183" s="255">
        <f>F1183/F$1182*100</f>
        <v>1.2300232913469715</v>
      </c>
      <c r="H1183" s="228">
        <f t="shared" si="536"/>
        <v>-52.006795634920636</v>
      </c>
    </row>
    <row r="1184" spans="1:8" s="34" customFormat="1" ht="24" customHeight="1" x14ac:dyDescent="0.2">
      <c r="A1184" s="332"/>
      <c r="B1184" s="334"/>
      <c r="C1184" s="261" t="s">
        <v>514</v>
      </c>
      <c r="D1184" s="255">
        <f t="shared" ref="D1184:D1186" si="546">D1189+D1194</f>
        <v>68370</v>
      </c>
      <c r="E1184" s="255">
        <f t="shared" ref="E1184:G1186" si="547">D1184/D$1182*100</f>
        <v>57.931350036858476</v>
      </c>
      <c r="F1184" s="255">
        <f t="shared" ref="F1184:F1186" si="548">F1194</f>
        <v>68370</v>
      </c>
      <c r="G1184" s="255">
        <f t="shared" si="547"/>
        <v>86.917782909278912</v>
      </c>
      <c r="H1184" s="228">
        <f t="shared" si="536"/>
        <v>0</v>
      </c>
    </row>
    <row r="1185" spans="1:8" s="34" customFormat="1" ht="24.75" customHeight="1" x14ac:dyDescent="0.2">
      <c r="A1185" s="332"/>
      <c r="B1185" s="334"/>
      <c r="C1185" s="261" t="s">
        <v>515</v>
      </c>
      <c r="D1185" s="255">
        <f t="shared" si="546"/>
        <v>47633</v>
      </c>
      <c r="E1185" s="255">
        <f t="shared" si="547"/>
        <v>40.360450435946753</v>
      </c>
      <c r="F1185" s="255">
        <f t="shared" si="548"/>
        <v>9323</v>
      </c>
      <c r="G1185" s="255">
        <f t="shared" si="547"/>
        <v>11.852193799374103</v>
      </c>
      <c r="H1185" s="228">
        <f t="shared" si="536"/>
        <v>-80.427434761614848</v>
      </c>
    </row>
    <row r="1186" spans="1:8" s="34" customFormat="1" ht="22.5" customHeight="1" x14ac:dyDescent="0.2">
      <c r="A1186" s="333"/>
      <c r="B1186" s="335"/>
      <c r="C1186" s="261" t="s">
        <v>516</v>
      </c>
      <c r="D1186" s="255">
        <f t="shared" si="546"/>
        <v>0</v>
      </c>
      <c r="E1186" s="255">
        <f t="shared" si="547"/>
        <v>0</v>
      </c>
      <c r="F1186" s="255">
        <f t="shared" si="548"/>
        <v>0</v>
      </c>
      <c r="G1186" s="255">
        <f t="shared" si="547"/>
        <v>0</v>
      </c>
      <c r="H1186" s="228" t="s">
        <v>80</v>
      </c>
    </row>
    <row r="1187" spans="1:8" s="34" customFormat="1" ht="18.75" hidden="1" customHeight="1" x14ac:dyDescent="0.2">
      <c r="A1187" s="323" t="s">
        <v>676</v>
      </c>
      <c r="B1187" s="323" t="s">
        <v>690</v>
      </c>
      <c r="C1187" s="97" t="s">
        <v>512</v>
      </c>
      <c r="D1187" s="72">
        <f>SUM(D1188:D1191)</f>
        <v>0</v>
      </c>
      <c r="E1187" s="72" t="s">
        <v>80</v>
      </c>
      <c r="F1187" s="72">
        <f t="shared" ref="F1187" si="549">SUM(F1188:F1191)</f>
        <v>0</v>
      </c>
      <c r="G1187" s="72" t="s">
        <v>80</v>
      </c>
      <c r="H1187" s="233" t="s">
        <v>80</v>
      </c>
    </row>
    <row r="1188" spans="1:8" s="34" customFormat="1" ht="33.75" hidden="1" customHeight="1" x14ac:dyDescent="0.2">
      <c r="A1188" s="324"/>
      <c r="B1188" s="326"/>
      <c r="C1188" s="97" t="s">
        <v>513</v>
      </c>
      <c r="D1188" s="72">
        <v>0</v>
      </c>
      <c r="E1188" s="72" t="s">
        <v>80</v>
      </c>
      <c r="F1188" s="72">
        <v>0</v>
      </c>
      <c r="G1188" s="72" t="s">
        <v>80</v>
      </c>
      <c r="H1188" s="233" t="s">
        <v>80</v>
      </c>
    </row>
    <row r="1189" spans="1:8" s="34" customFormat="1" ht="19.5" hidden="1" customHeight="1" x14ac:dyDescent="0.2">
      <c r="A1189" s="324"/>
      <c r="B1189" s="326"/>
      <c r="C1189" s="97" t="s">
        <v>514</v>
      </c>
      <c r="D1189" s="72">
        <v>0</v>
      </c>
      <c r="E1189" s="72" t="s">
        <v>80</v>
      </c>
      <c r="F1189" s="72">
        <v>0</v>
      </c>
      <c r="G1189" s="72" t="s">
        <v>80</v>
      </c>
      <c r="H1189" s="233" t="s">
        <v>80</v>
      </c>
    </row>
    <row r="1190" spans="1:8" s="34" customFormat="1" ht="19.5" hidden="1" customHeight="1" x14ac:dyDescent="0.2">
      <c r="A1190" s="324"/>
      <c r="B1190" s="326"/>
      <c r="C1190" s="97" t="s">
        <v>515</v>
      </c>
      <c r="D1190" s="72">
        <v>0</v>
      </c>
      <c r="E1190" s="72" t="s">
        <v>80</v>
      </c>
      <c r="F1190" s="72">
        <v>0</v>
      </c>
      <c r="G1190" s="72" t="s">
        <v>80</v>
      </c>
      <c r="H1190" s="233" t="s">
        <v>80</v>
      </c>
    </row>
    <row r="1191" spans="1:8" s="34" customFormat="1" ht="19.5" hidden="1" customHeight="1" x14ac:dyDescent="0.2">
      <c r="A1191" s="325"/>
      <c r="B1191" s="327"/>
      <c r="C1191" s="97" t="s">
        <v>516</v>
      </c>
      <c r="D1191" s="72">
        <v>0</v>
      </c>
      <c r="E1191" s="72" t="s">
        <v>80</v>
      </c>
      <c r="F1191" s="72">
        <v>0</v>
      </c>
      <c r="G1191" s="72" t="s">
        <v>80</v>
      </c>
      <c r="H1191" s="233" t="s">
        <v>80</v>
      </c>
    </row>
    <row r="1192" spans="1:8" s="34" customFormat="1" ht="18.75" customHeight="1" x14ac:dyDescent="0.2">
      <c r="A1192" s="323" t="s">
        <v>1080</v>
      </c>
      <c r="B1192" s="323" t="s">
        <v>1228</v>
      </c>
      <c r="C1192" s="97" t="s">
        <v>512</v>
      </c>
      <c r="D1192" s="175">
        <v>118019</v>
      </c>
      <c r="E1192" s="175">
        <v>100</v>
      </c>
      <c r="F1192" s="175">
        <v>78660.543000000005</v>
      </c>
      <c r="G1192" s="175">
        <v>100</v>
      </c>
      <c r="H1192" s="234">
        <v>-33.35</v>
      </c>
    </row>
    <row r="1193" spans="1:8" s="34" customFormat="1" ht="34.5" customHeight="1" x14ac:dyDescent="0.2">
      <c r="A1193" s="324"/>
      <c r="B1193" s="326"/>
      <c r="C1193" s="97" t="s">
        <v>513</v>
      </c>
      <c r="D1193" s="175">
        <v>2016</v>
      </c>
      <c r="E1193" s="175">
        <v>1.71</v>
      </c>
      <c r="F1193" s="175">
        <v>967.54300000000001</v>
      </c>
      <c r="G1193" s="175">
        <v>1.23</v>
      </c>
      <c r="H1193" s="234">
        <v>-52.01</v>
      </c>
    </row>
    <row r="1194" spans="1:8" s="34" customFormat="1" ht="20.25" customHeight="1" x14ac:dyDescent="0.2">
      <c r="A1194" s="324"/>
      <c r="B1194" s="326"/>
      <c r="C1194" s="97" t="s">
        <v>514</v>
      </c>
      <c r="D1194" s="175">
        <v>68370</v>
      </c>
      <c r="E1194" s="175">
        <v>57.93</v>
      </c>
      <c r="F1194" s="175">
        <v>68370</v>
      </c>
      <c r="G1194" s="175">
        <v>86.92</v>
      </c>
      <c r="H1194" s="234">
        <v>0</v>
      </c>
    </row>
    <row r="1195" spans="1:8" s="34" customFormat="1" ht="20.25" customHeight="1" x14ac:dyDescent="0.2">
      <c r="A1195" s="324"/>
      <c r="B1195" s="326"/>
      <c r="C1195" s="97" t="s">
        <v>515</v>
      </c>
      <c r="D1195" s="175">
        <v>47633</v>
      </c>
      <c r="E1195" s="175">
        <v>40.36</v>
      </c>
      <c r="F1195" s="175">
        <v>9323</v>
      </c>
      <c r="G1195" s="175">
        <v>11.85</v>
      </c>
      <c r="H1195" s="234">
        <v>-80.430000000000007</v>
      </c>
    </row>
    <row r="1196" spans="1:8" s="34" customFormat="1" ht="20.25" customHeight="1" x14ac:dyDescent="0.2">
      <c r="A1196" s="325"/>
      <c r="B1196" s="327"/>
      <c r="C1196" s="97" t="s">
        <v>516</v>
      </c>
      <c r="D1196" s="175">
        <v>0</v>
      </c>
      <c r="E1196" s="175">
        <v>0</v>
      </c>
      <c r="F1196" s="175">
        <v>0</v>
      </c>
      <c r="G1196" s="175">
        <v>0</v>
      </c>
      <c r="H1196" s="234" t="s">
        <v>80</v>
      </c>
    </row>
    <row r="1197" spans="1:8" s="34" customFormat="1" ht="20.25" customHeight="1" x14ac:dyDescent="0.2">
      <c r="A1197" s="323" t="s">
        <v>1232</v>
      </c>
      <c r="B1197" s="319" t="s">
        <v>1233</v>
      </c>
      <c r="C1197" s="6" t="s">
        <v>512</v>
      </c>
      <c r="D1197" s="69">
        <f>SUM(D1198:D1201)</f>
        <v>77693</v>
      </c>
      <c r="E1197" s="267">
        <f>D1197/D1197*100</f>
        <v>100</v>
      </c>
      <c r="F1197" s="69">
        <f>SUM(F1198:F1201)</f>
        <v>77693</v>
      </c>
      <c r="G1197" s="267">
        <f>F1197/F1197*100</f>
        <v>100</v>
      </c>
      <c r="H1197" s="226">
        <f>F1197/D1197*100-100</f>
        <v>0</v>
      </c>
    </row>
    <row r="1198" spans="1:8" s="34" customFormat="1" ht="31.5" customHeight="1" x14ac:dyDescent="0.2">
      <c r="A1198" s="324"/>
      <c r="B1198" s="319"/>
      <c r="C1198" s="6" t="s">
        <v>513</v>
      </c>
      <c r="D1198" s="69">
        <v>0</v>
      </c>
      <c r="E1198" s="267">
        <v>0</v>
      </c>
      <c r="F1198" s="69">
        <v>0</v>
      </c>
      <c r="G1198" s="267">
        <v>0</v>
      </c>
      <c r="H1198" s="226" t="s">
        <v>80</v>
      </c>
    </row>
    <row r="1199" spans="1:8" s="34" customFormat="1" ht="20.25" customHeight="1" x14ac:dyDescent="0.2">
      <c r="A1199" s="324"/>
      <c r="B1199" s="319"/>
      <c r="C1199" s="6" t="s">
        <v>514</v>
      </c>
      <c r="D1199" s="69">
        <v>68370</v>
      </c>
      <c r="E1199" s="267">
        <f>D1199/D1197*100</f>
        <v>88.000205938758953</v>
      </c>
      <c r="F1199" s="69">
        <v>68370</v>
      </c>
      <c r="G1199" s="267">
        <f>F1199/F1197*100</f>
        <v>88.000205938758953</v>
      </c>
      <c r="H1199" s="226">
        <f t="shared" ref="H1199:H1200" si="550">F1199/D1199*100-100</f>
        <v>0</v>
      </c>
    </row>
    <row r="1200" spans="1:8" s="34" customFormat="1" ht="20.25" customHeight="1" x14ac:dyDescent="0.2">
      <c r="A1200" s="324"/>
      <c r="B1200" s="319"/>
      <c r="C1200" s="6" t="s">
        <v>515</v>
      </c>
      <c r="D1200" s="69">
        <v>9323</v>
      </c>
      <c r="E1200" s="267">
        <f>D1200/D1197*100</f>
        <v>11.999794061241039</v>
      </c>
      <c r="F1200" s="69">
        <v>9323</v>
      </c>
      <c r="G1200" s="267">
        <f>F1200/F1197*100</f>
        <v>11.999794061241039</v>
      </c>
      <c r="H1200" s="226">
        <f t="shared" si="550"/>
        <v>0</v>
      </c>
    </row>
    <row r="1201" spans="1:8" s="34" customFormat="1" ht="20.25" customHeight="1" x14ac:dyDescent="0.2">
      <c r="A1201" s="325"/>
      <c r="B1201" s="319"/>
      <c r="C1201" s="6" t="s">
        <v>516</v>
      </c>
      <c r="D1201" s="69">
        <v>0</v>
      </c>
      <c r="E1201" s="267">
        <v>0</v>
      </c>
      <c r="F1201" s="69">
        <v>0</v>
      </c>
      <c r="G1201" s="267">
        <v>0</v>
      </c>
      <c r="H1201" s="226" t="s">
        <v>80</v>
      </c>
    </row>
    <row r="1202" spans="1:8" s="33" customFormat="1" ht="23.25" customHeight="1" x14ac:dyDescent="0.2">
      <c r="A1202" s="269" t="s">
        <v>451</v>
      </c>
      <c r="B1202" s="269" t="s">
        <v>928</v>
      </c>
      <c r="C1202" s="240" t="s">
        <v>512</v>
      </c>
      <c r="D1202" s="255">
        <f>SUM(D1203:D1206)</f>
        <v>118542</v>
      </c>
      <c r="E1202" s="255">
        <f t="shared" ref="E1202" si="551">SUM(E1203:E1206)</f>
        <v>100</v>
      </c>
      <c r="F1202" s="255">
        <f t="shared" ref="F1202" si="552">SUM(F1203:F1206)</f>
        <v>33590.19</v>
      </c>
      <c r="G1202" s="255">
        <f t="shared" ref="G1202" si="553">SUM(G1203:G1206)</f>
        <v>100</v>
      </c>
      <c r="H1202" s="228">
        <f t="shared" si="536"/>
        <v>-71.663891279040342</v>
      </c>
    </row>
    <row r="1203" spans="1:8" s="33" customFormat="1" ht="36" customHeight="1" x14ac:dyDescent="0.2">
      <c r="A1203" s="269"/>
      <c r="B1203" s="269"/>
      <c r="C1203" s="240" t="s">
        <v>513</v>
      </c>
      <c r="D1203" s="255">
        <f>D1208</f>
        <v>118542</v>
      </c>
      <c r="E1203" s="255">
        <f>D1203/D$1202*100</f>
        <v>100</v>
      </c>
      <c r="F1203" s="255">
        <f t="shared" ref="F1203" si="554">F1208</f>
        <v>33590.19</v>
      </c>
      <c r="G1203" s="255">
        <f>F1203/F$1202*100</f>
        <v>100</v>
      </c>
      <c r="H1203" s="228">
        <f t="shared" si="536"/>
        <v>-71.663891279040342</v>
      </c>
    </row>
    <row r="1204" spans="1:8" s="33" customFormat="1" ht="19.5" customHeight="1" x14ac:dyDescent="0.2">
      <c r="A1204" s="269"/>
      <c r="B1204" s="269"/>
      <c r="C1204" s="240" t="s">
        <v>514</v>
      </c>
      <c r="D1204" s="255">
        <f t="shared" ref="D1204:F1206" si="555">D1209</f>
        <v>0</v>
      </c>
      <c r="E1204" s="255">
        <f t="shared" ref="E1204:G1206" si="556">D1204/D$1202*100</f>
        <v>0</v>
      </c>
      <c r="F1204" s="255">
        <f t="shared" si="555"/>
        <v>0</v>
      </c>
      <c r="G1204" s="255">
        <f t="shared" si="556"/>
        <v>0</v>
      </c>
      <c r="H1204" s="228" t="s">
        <v>80</v>
      </c>
    </row>
    <row r="1205" spans="1:8" s="33" customFormat="1" ht="19.5" customHeight="1" x14ac:dyDescent="0.2">
      <c r="A1205" s="269"/>
      <c r="B1205" s="269"/>
      <c r="C1205" s="240" t="s">
        <v>515</v>
      </c>
      <c r="D1205" s="255">
        <f t="shared" si="555"/>
        <v>0</v>
      </c>
      <c r="E1205" s="255">
        <f t="shared" si="556"/>
        <v>0</v>
      </c>
      <c r="F1205" s="255">
        <f t="shared" si="555"/>
        <v>0</v>
      </c>
      <c r="G1205" s="255">
        <f t="shared" si="556"/>
        <v>0</v>
      </c>
      <c r="H1205" s="228" t="s">
        <v>80</v>
      </c>
    </row>
    <row r="1206" spans="1:8" s="33" customFormat="1" ht="19.5" customHeight="1" x14ac:dyDescent="0.2">
      <c r="A1206" s="269"/>
      <c r="B1206" s="269"/>
      <c r="C1206" s="240" t="s">
        <v>516</v>
      </c>
      <c r="D1206" s="255">
        <f t="shared" si="555"/>
        <v>0</v>
      </c>
      <c r="E1206" s="255">
        <f t="shared" si="556"/>
        <v>0</v>
      </c>
      <c r="F1206" s="255">
        <f t="shared" si="555"/>
        <v>0</v>
      </c>
      <c r="G1206" s="255">
        <f t="shared" si="556"/>
        <v>0</v>
      </c>
      <c r="H1206" s="228" t="s">
        <v>80</v>
      </c>
    </row>
    <row r="1207" spans="1:8" s="34" customFormat="1" ht="28.5" customHeight="1" x14ac:dyDescent="0.2">
      <c r="A1207" s="319" t="s">
        <v>452</v>
      </c>
      <c r="B1207" s="319" t="s">
        <v>566</v>
      </c>
      <c r="C1207" s="97" t="s">
        <v>512</v>
      </c>
      <c r="D1207" s="72">
        <v>118542</v>
      </c>
      <c r="E1207" s="72">
        <v>100</v>
      </c>
      <c r="F1207" s="72">
        <v>33590.19</v>
      </c>
      <c r="G1207" s="72">
        <v>100</v>
      </c>
      <c r="H1207" s="233">
        <v>-71.66</v>
      </c>
    </row>
    <row r="1208" spans="1:8" s="34" customFormat="1" ht="33" customHeight="1" x14ac:dyDescent="0.2">
      <c r="A1208" s="319"/>
      <c r="B1208" s="319"/>
      <c r="C1208" s="97" t="s">
        <v>513</v>
      </c>
      <c r="D1208" s="72">
        <v>118542</v>
      </c>
      <c r="E1208" s="72">
        <v>100</v>
      </c>
      <c r="F1208" s="72">
        <v>33590.19</v>
      </c>
      <c r="G1208" s="72">
        <v>100</v>
      </c>
      <c r="H1208" s="233">
        <v>-71.66</v>
      </c>
    </row>
    <row r="1209" spans="1:8" s="34" customFormat="1" ht="17.25" customHeight="1" x14ac:dyDescent="0.2">
      <c r="A1209" s="319"/>
      <c r="B1209" s="319"/>
      <c r="C1209" s="97" t="s">
        <v>514</v>
      </c>
      <c r="D1209" s="72">
        <v>0</v>
      </c>
      <c r="E1209" s="72">
        <v>0</v>
      </c>
      <c r="F1209" s="72">
        <v>0</v>
      </c>
      <c r="G1209" s="72">
        <v>0</v>
      </c>
      <c r="H1209" s="233" t="s">
        <v>80</v>
      </c>
    </row>
    <row r="1210" spans="1:8" s="34" customFormat="1" ht="17.25" customHeight="1" x14ac:dyDescent="0.2">
      <c r="A1210" s="319"/>
      <c r="B1210" s="319"/>
      <c r="C1210" s="97" t="s">
        <v>515</v>
      </c>
      <c r="D1210" s="72">
        <v>0</v>
      </c>
      <c r="E1210" s="72">
        <v>0</v>
      </c>
      <c r="F1210" s="72">
        <v>0</v>
      </c>
      <c r="G1210" s="72">
        <v>0</v>
      </c>
      <c r="H1210" s="233" t="s">
        <v>80</v>
      </c>
    </row>
    <row r="1211" spans="1:8" s="34" customFormat="1" ht="17.25" customHeight="1" x14ac:dyDescent="0.2">
      <c r="A1211" s="319"/>
      <c r="B1211" s="319"/>
      <c r="C1211" s="97" t="s">
        <v>516</v>
      </c>
      <c r="D1211" s="72">
        <v>0</v>
      </c>
      <c r="E1211" s="72">
        <v>0</v>
      </c>
      <c r="F1211" s="72">
        <v>0</v>
      </c>
      <c r="G1211" s="72">
        <v>0</v>
      </c>
      <c r="H1211" s="233" t="s">
        <v>80</v>
      </c>
    </row>
    <row r="1212" spans="1:8" s="33" customFormat="1" ht="22.5" customHeight="1" x14ac:dyDescent="0.2">
      <c r="A1212" s="269" t="s">
        <v>854</v>
      </c>
      <c r="B1212" s="269" t="s">
        <v>929</v>
      </c>
      <c r="C1212" s="240" t="s">
        <v>512</v>
      </c>
      <c r="D1212" s="266">
        <f>SUM(D1213:D1216)</f>
        <v>0</v>
      </c>
      <c r="E1212" s="266">
        <v>0</v>
      </c>
      <c r="F1212" s="266">
        <f t="shared" ref="F1212" si="557">SUM(F1213:F1216)</f>
        <v>0</v>
      </c>
      <c r="G1212" s="266">
        <v>0</v>
      </c>
      <c r="H1212" s="228" t="s">
        <v>80</v>
      </c>
    </row>
    <row r="1213" spans="1:8" s="33" customFormat="1" ht="30" customHeight="1" x14ac:dyDescent="0.2">
      <c r="A1213" s="269"/>
      <c r="B1213" s="269"/>
      <c r="C1213" s="240" t="s">
        <v>513</v>
      </c>
      <c r="D1213" s="266">
        <f>D1218</f>
        <v>0</v>
      </c>
      <c r="E1213" s="266">
        <v>0</v>
      </c>
      <c r="F1213" s="266">
        <f>F1218</f>
        <v>0</v>
      </c>
      <c r="G1213" s="266">
        <v>0</v>
      </c>
      <c r="H1213" s="228" t="s">
        <v>80</v>
      </c>
    </row>
    <row r="1214" spans="1:8" s="33" customFormat="1" ht="18.75" customHeight="1" x14ac:dyDescent="0.2">
      <c r="A1214" s="269"/>
      <c r="B1214" s="269"/>
      <c r="C1214" s="240" t="s">
        <v>514</v>
      </c>
      <c r="D1214" s="266">
        <f t="shared" ref="D1214:F1216" si="558">D1219</f>
        <v>0</v>
      </c>
      <c r="E1214" s="266">
        <v>0</v>
      </c>
      <c r="F1214" s="266">
        <f t="shared" si="558"/>
        <v>0</v>
      </c>
      <c r="G1214" s="266">
        <v>0</v>
      </c>
      <c r="H1214" s="228" t="s">
        <v>80</v>
      </c>
    </row>
    <row r="1215" spans="1:8" s="33" customFormat="1" ht="18.75" customHeight="1" x14ac:dyDescent="0.2">
      <c r="A1215" s="269"/>
      <c r="B1215" s="269"/>
      <c r="C1215" s="240" t="s">
        <v>515</v>
      </c>
      <c r="D1215" s="266">
        <f t="shared" si="558"/>
        <v>0</v>
      </c>
      <c r="E1215" s="266">
        <v>0</v>
      </c>
      <c r="F1215" s="266">
        <f t="shared" si="558"/>
        <v>0</v>
      </c>
      <c r="G1215" s="266">
        <v>0</v>
      </c>
      <c r="H1215" s="228" t="s">
        <v>80</v>
      </c>
    </row>
    <row r="1216" spans="1:8" s="33" customFormat="1" ht="17.25" customHeight="1" x14ac:dyDescent="0.2">
      <c r="A1216" s="269"/>
      <c r="B1216" s="269"/>
      <c r="C1216" s="240" t="s">
        <v>516</v>
      </c>
      <c r="D1216" s="266">
        <f t="shared" si="558"/>
        <v>0</v>
      </c>
      <c r="E1216" s="266">
        <v>0</v>
      </c>
      <c r="F1216" s="266">
        <f t="shared" si="558"/>
        <v>0</v>
      </c>
      <c r="G1216" s="266">
        <v>0</v>
      </c>
      <c r="H1216" s="228" t="s">
        <v>80</v>
      </c>
    </row>
    <row r="1217" spans="1:8" s="34" customFormat="1" ht="28.5" hidden="1" customHeight="1" x14ac:dyDescent="0.2">
      <c r="A1217" s="319" t="s">
        <v>452</v>
      </c>
      <c r="B1217" s="319" t="s">
        <v>567</v>
      </c>
      <c r="C1217" s="97" t="s">
        <v>512</v>
      </c>
      <c r="D1217" s="164">
        <f>SUM(D1218:D1221)</f>
        <v>0</v>
      </c>
      <c r="E1217" s="164" t="s">
        <v>80</v>
      </c>
      <c r="F1217" s="164">
        <f t="shared" ref="F1217" si="559">SUM(F1218:F1221)</f>
        <v>0</v>
      </c>
      <c r="G1217" s="164" t="s">
        <v>80</v>
      </c>
      <c r="H1217" s="7" t="s">
        <v>80</v>
      </c>
    </row>
    <row r="1218" spans="1:8" s="34" customFormat="1" ht="32.25" hidden="1" customHeight="1" x14ac:dyDescent="0.2">
      <c r="A1218" s="319"/>
      <c r="B1218" s="319"/>
      <c r="C1218" s="97" t="s">
        <v>513</v>
      </c>
      <c r="D1218" s="164">
        <v>0</v>
      </c>
      <c r="E1218" s="164" t="s">
        <v>80</v>
      </c>
      <c r="F1218" s="164">
        <v>0</v>
      </c>
      <c r="G1218" s="164" t="s">
        <v>80</v>
      </c>
      <c r="H1218" s="7" t="s">
        <v>80</v>
      </c>
    </row>
    <row r="1219" spans="1:8" s="34" customFormat="1" ht="18.75" hidden="1" customHeight="1" x14ac:dyDescent="0.2">
      <c r="A1219" s="319"/>
      <c r="B1219" s="319"/>
      <c r="C1219" s="97" t="s">
        <v>514</v>
      </c>
      <c r="D1219" s="164">
        <v>0</v>
      </c>
      <c r="E1219" s="164" t="s">
        <v>80</v>
      </c>
      <c r="F1219" s="164">
        <v>0</v>
      </c>
      <c r="G1219" s="164" t="s">
        <v>80</v>
      </c>
      <c r="H1219" s="7" t="s">
        <v>80</v>
      </c>
    </row>
    <row r="1220" spans="1:8" s="34" customFormat="1" ht="18.75" hidden="1" customHeight="1" x14ac:dyDescent="0.2">
      <c r="A1220" s="319"/>
      <c r="B1220" s="319"/>
      <c r="C1220" s="97" t="s">
        <v>515</v>
      </c>
      <c r="D1220" s="164">
        <v>0</v>
      </c>
      <c r="E1220" s="164" t="s">
        <v>80</v>
      </c>
      <c r="F1220" s="164">
        <v>0</v>
      </c>
      <c r="G1220" s="164" t="s">
        <v>80</v>
      </c>
      <c r="H1220" s="7" t="s">
        <v>80</v>
      </c>
    </row>
    <row r="1221" spans="1:8" s="34" customFormat="1" ht="18.75" hidden="1" customHeight="1" x14ac:dyDescent="0.2">
      <c r="A1221" s="319"/>
      <c r="B1221" s="319"/>
      <c r="C1221" s="97" t="s">
        <v>516</v>
      </c>
      <c r="D1221" s="164">
        <v>0</v>
      </c>
      <c r="E1221" s="164" t="s">
        <v>80</v>
      </c>
      <c r="F1221" s="164">
        <v>0</v>
      </c>
      <c r="G1221" s="164" t="s">
        <v>80</v>
      </c>
      <c r="H1221" s="7" t="s">
        <v>80</v>
      </c>
    </row>
    <row r="1222" spans="1:8" ht="21" customHeight="1" x14ac:dyDescent="0.2">
      <c r="A1222" s="321" t="s">
        <v>457</v>
      </c>
      <c r="B1222" s="321" t="s">
        <v>930</v>
      </c>
      <c r="C1222" s="253" t="s">
        <v>568</v>
      </c>
      <c r="D1222" s="257">
        <f>SUM(D1223:D1226)</f>
        <v>14404</v>
      </c>
      <c r="E1222" s="257">
        <f t="shared" ref="E1222" si="560">SUM(E1223:E1226)</f>
        <v>100</v>
      </c>
      <c r="F1222" s="257">
        <f t="shared" ref="F1222" si="561">SUM(F1223:F1226)</f>
        <v>3838.5079999999998</v>
      </c>
      <c r="G1222" s="257">
        <f t="shared" ref="G1222" si="562">SUM(G1223:G1226)</f>
        <v>100</v>
      </c>
      <c r="H1222" s="239">
        <f t="shared" ref="H1222:H1253" si="563">F1222/D1222*100-100</f>
        <v>-73.351096917522909</v>
      </c>
    </row>
    <row r="1223" spans="1:8" ht="31.5" x14ac:dyDescent="0.2">
      <c r="A1223" s="321"/>
      <c r="B1223" s="318"/>
      <c r="C1223" s="253" t="s">
        <v>513</v>
      </c>
      <c r="D1223" s="257">
        <v>14404</v>
      </c>
      <c r="E1223" s="257">
        <f>D1223/D$1222*100</f>
        <v>100</v>
      </c>
      <c r="F1223" s="257">
        <v>3838.5079999999998</v>
      </c>
      <c r="G1223" s="257">
        <f>F1223/F$1222*100</f>
        <v>100</v>
      </c>
      <c r="H1223" s="239">
        <f t="shared" si="563"/>
        <v>-73.351096917522909</v>
      </c>
    </row>
    <row r="1224" spans="1:8" ht="18.75" customHeight="1" x14ac:dyDescent="0.2">
      <c r="A1224" s="321"/>
      <c r="B1224" s="318"/>
      <c r="C1224" s="253" t="s">
        <v>514</v>
      </c>
      <c r="D1224" s="257">
        <v>0</v>
      </c>
      <c r="E1224" s="257">
        <f t="shared" ref="E1224:G1226" si="564">D1224/D$1222*100</f>
        <v>0</v>
      </c>
      <c r="F1224" s="257">
        <v>0</v>
      </c>
      <c r="G1224" s="257">
        <f t="shared" si="564"/>
        <v>0</v>
      </c>
      <c r="H1224" s="239" t="s">
        <v>80</v>
      </c>
    </row>
    <row r="1225" spans="1:8" ht="18.75" customHeight="1" x14ac:dyDescent="0.2">
      <c r="A1225" s="321"/>
      <c r="B1225" s="318"/>
      <c r="C1225" s="253" t="s">
        <v>515</v>
      </c>
      <c r="D1225" s="257">
        <v>0</v>
      </c>
      <c r="E1225" s="257">
        <f t="shared" si="564"/>
        <v>0</v>
      </c>
      <c r="F1225" s="257">
        <v>0</v>
      </c>
      <c r="G1225" s="257">
        <f t="shared" si="564"/>
        <v>0</v>
      </c>
      <c r="H1225" s="239" t="s">
        <v>80</v>
      </c>
    </row>
    <row r="1226" spans="1:8" ht="18.75" customHeight="1" x14ac:dyDescent="0.2">
      <c r="A1226" s="321"/>
      <c r="B1226" s="318"/>
      <c r="C1226" s="253" t="s">
        <v>516</v>
      </c>
      <c r="D1226" s="257">
        <v>0</v>
      </c>
      <c r="E1226" s="257">
        <f t="shared" si="564"/>
        <v>0</v>
      </c>
      <c r="F1226" s="257">
        <v>0</v>
      </c>
      <c r="G1226" s="257">
        <f t="shared" si="564"/>
        <v>0</v>
      </c>
      <c r="H1226" s="239" t="s">
        <v>80</v>
      </c>
    </row>
    <row r="1227" spans="1:8" ht="20.25" customHeight="1" x14ac:dyDescent="0.2">
      <c r="A1227" s="322" t="s">
        <v>458</v>
      </c>
      <c r="B1227" s="322" t="s">
        <v>883</v>
      </c>
      <c r="C1227" s="118" t="s">
        <v>568</v>
      </c>
      <c r="D1227" s="165">
        <f>SUM(D1228:D1231)</f>
        <v>14404</v>
      </c>
      <c r="E1227" s="165">
        <f t="shared" ref="E1227" si="565">SUM(E1228:E1231)</f>
        <v>100</v>
      </c>
      <c r="F1227" s="165">
        <f t="shared" ref="F1227" si="566">SUM(F1228:F1231)</f>
        <v>3838.5</v>
      </c>
      <c r="G1227" s="165">
        <f t="shared" ref="G1227" si="567">SUM(G1228:G1231)</f>
        <v>100</v>
      </c>
      <c r="H1227" s="228">
        <f t="shared" si="563"/>
        <v>-73.351152457650656</v>
      </c>
    </row>
    <row r="1228" spans="1:8" ht="31.5" x14ac:dyDescent="0.2">
      <c r="A1228" s="322"/>
      <c r="B1228" s="317"/>
      <c r="C1228" s="118" t="s">
        <v>513</v>
      </c>
      <c r="D1228" s="165">
        <v>14404</v>
      </c>
      <c r="E1228" s="165">
        <f>D1228/D$1227*100</f>
        <v>100</v>
      </c>
      <c r="F1228" s="165">
        <v>3838.5</v>
      </c>
      <c r="G1228" s="165">
        <f>F1228/F$1227*100</f>
        <v>100</v>
      </c>
      <c r="H1228" s="228">
        <f t="shared" si="563"/>
        <v>-73.351152457650656</v>
      </c>
    </row>
    <row r="1229" spans="1:8" ht="19.5" customHeight="1" x14ac:dyDescent="0.2">
      <c r="A1229" s="322"/>
      <c r="B1229" s="317"/>
      <c r="C1229" s="118" t="s">
        <v>514</v>
      </c>
      <c r="D1229" s="255">
        <v>0</v>
      </c>
      <c r="E1229" s="255">
        <f t="shared" ref="E1229:G1231" si="568">D1229/D$1227*100</f>
        <v>0</v>
      </c>
      <c r="F1229" s="255">
        <v>0</v>
      </c>
      <c r="G1229" s="255">
        <f t="shared" si="568"/>
        <v>0</v>
      </c>
      <c r="H1229" s="228" t="s">
        <v>80</v>
      </c>
    </row>
    <row r="1230" spans="1:8" ht="19.5" customHeight="1" x14ac:dyDescent="0.2">
      <c r="A1230" s="322"/>
      <c r="B1230" s="317"/>
      <c r="C1230" s="118" t="s">
        <v>515</v>
      </c>
      <c r="D1230" s="255">
        <v>0</v>
      </c>
      <c r="E1230" s="255">
        <f t="shared" si="568"/>
        <v>0</v>
      </c>
      <c r="F1230" s="255">
        <v>0</v>
      </c>
      <c r="G1230" s="255">
        <f t="shared" si="568"/>
        <v>0</v>
      </c>
      <c r="H1230" s="228" t="s">
        <v>80</v>
      </c>
    </row>
    <row r="1231" spans="1:8" ht="19.5" customHeight="1" x14ac:dyDescent="0.2">
      <c r="A1231" s="322"/>
      <c r="B1231" s="317"/>
      <c r="C1231" s="118" t="s">
        <v>516</v>
      </c>
      <c r="D1231" s="255">
        <v>0</v>
      </c>
      <c r="E1231" s="255">
        <f t="shared" si="568"/>
        <v>0</v>
      </c>
      <c r="F1231" s="255">
        <v>0</v>
      </c>
      <c r="G1231" s="255">
        <f t="shared" si="568"/>
        <v>0</v>
      </c>
      <c r="H1231" s="228" t="s">
        <v>80</v>
      </c>
    </row>
    <row r="1232" spans="1:8" ht="15.75" customHeight="1" x14ac:dyDescent="0.2">
      <c r="A1232" s="315" t="s">
        <v>459</v>
      </c>
      <c r="B1232" s="315" t="s">
        <v>462</v>
      </c>
      <c r="C1232" s="98" t="s">
        <v>568</v>
      </c>
      <c r="D1232" s="164">
        <f>SUM(D1233:D1236)</f>
        <v>2467</v>
      </c>
      <c r="E1232" s="164">
        <f t="shared" ref="E1232" si="569">SUM(E1233:E1236)</f>
        <v>100</v>
      </c>
      <c r="F1232" s="164">
        <f t="shared" ref="F1232" si="570">SUM(F1233:F1236)</f>
        <v>957.798</v>
      </c>
      <c r="G1232" s="164">
        <f t="shared" ref="G1232" si="571">SUM(G1233:G1236)</f>
        <v>100</v>
      </c>
      <c r="H1232" s="7">
        <f t="shared" si="563"/>
        <v>-61.175597892176732</v>
      </c>
    </row>
    <row r="1233" spans="1:8" ht="31.5" x14ac:dyDescent="0.2">
      <c r="A1233" s="315"/>
      <c r="B1233" s="316"/>
      <c r="C1233" s="99" t="s">
        <v>513</v>
      </c>
      <c r="D1233" s="164">
        <v>2467</v>
      </c>
      <c r="E1233" s="164">
        <f>D1233/D$1232*100</f>
        <v>100</v>
      </c>
      <c r="F1233" s="164">
        <v>957.798</v>
      </c>
      <c r="G1233" s="164">
        <f>F1233/F$1232*100</f>
        <v>100</v>
      </c>
      <c r="H1233" s="7">
        <f t="shared" si="563"/>
        <v>-61.175597892176732</v>
      </c>
    </row>
    <row r="1234" spans="1:8" ht="18" customHeight="1" x14ac:dyDescent="0.2">
      <c r="A1234" s="315"/>
      <c r="B1234" s="316"/>
      <c r="C1234" s="99" t="s">
        <v>514</v>
      </c>
      <c r="D1234" s="164">
        <v>0</v>
      </c>
      <c r="E1234" s="164">
        <f t="shared" ref="E1234:G1236" si="572">D1234/D$1232*100</f>
        <v>0</v>
      </c>
      <c r="F1234" s="164">
        <v>0</v>
      </c>
      <c r="G1234" s="164">
        <f t="shared" si="572"/>
        <v>0</v>
      </c>
      <c r="H1234" s="7" t="s">
        <v>80</v>
      </c>
    </row>
    <row r="1235" spans="1:8" ht="18" customHeight="1" x14ac:dyDescent="0.2">
      <c r="A1235" s="315"/>
      <c r="B1235" s="316"/>
      <c r="C1235" s="99" t="s">
        <v>515</v>
      </c>
      <c r="D1235" s="164">
        <v>0</v>
      </c>
      <c r="E1235" s="164">
        <f t="shared" si="572"/>
        <v>0</v>
      </c>
      <c r="F1235" s="164">
        <v>0</v>
      </c>
      <c r="G1235" s="164">
        <f t="shared" si="572"/>
        <v>0</v>
      </c>
      <c r="H1235" s="7" t="s">
        <v>80</v>
      </c>
    </row>
    <row r="1236" spans="1:8" ht="18" customHeight="1" x14ac:dyDescent="0.2">
      <c r="A1236" s="315"/>
      <c r="B1236" s="316"/>
      <c r="C1236" s="99" t="s">
        <v>516</v>
      </c>
      <c r="D1236" s="164">
        <v>0</v>
      </c>
      <c r="E1236" s="164">
        <f t="shared" si="572"/>
        <v>0</v>
      </c>
      <c r="F1236" s="164">
        <v>0</v>
      </c>
      <c r="G1236" s="164">
        <f t="shared" si="572"/>
        <v>0</v>
      </c>
      <c r="H1236" s="7" t="s">
        <v>80</v>
      </c>
    </row>
    <row r="1237" spans="1:8" ht="15.75" customHeight="1" x14ac:dyDescent="0.2">
      <c r="A1237" s="315" t="s">
        <v>461</v>
      </c>
      <c r="B1237" s="316" t="s">
        <v>691</v>
      </c>
      <c r="C1237" s="98" t="s">
        <v>568</v>
      </c>
      <c r="D1237" s="164">
        <f>SUM(D1238:D1241)</f>
        <v>2904</v>
      </c>
      <c r="E1237" s="164">
        <f t="shared" ref="E1237" si="573">SUM(E1238:E1241)</f>
        <v>100</v>
      </c>
      <c r="F1237" s="164">
        <f t="shared" ref="F1237" si="574">SUM(F1238:F1241)</f>
        <v>864.46500000000003</v>
      </c>
      <c r="G1237" s="164">
        <f t="shared" ref="G1237" si="575">SUM(G1238:G1241)</f>
        <v>100</v>
      </c>
      <c r="H1237" s="7">
        <f t="shared" si="563"/>
        <v>-70.231921487603302</v>
      </c>
    </row>
    <row r="1238" spans="1:8" ht="31.5" x14ac:dyDescent="0.2">
      <c r="A1238" s="315"/>
      <c r="B1238" s="316"/>
      <c r="C1238" s="99" t="s">
        <v>513</v>
      </c>
      <c r="D1238" s="164">
        <v>2904</v>
      </c>
      <c r="E1238" s="164">
        <f>D1238/D$1237*100</f>
        <v>100</v>
      </c>
      <c r="F1238" s="164">
        <v>864.46500000000003</v>
      </c>
      <c r="G1238" s="164">
        <f>F1238/F$1237*100</f>
        <v>100</v>
      </c>
      <c r="H1238" s="7">
        <f t="shared" si="563"/>
        <v>-70.231921487603302</v>
      </c>
    </row>
    <row r="1239" spans="1:8" x14ac:dyDescent="0.2">
      <c r="A1239" s="315"/>
      <c r="B1239" s="316"/>
      <c r="C1239" s="99" t="s">
        <v>514</v>
      </c>
      <c r="D1239" s="164">
        <v>0</v>
      </c>
      <c r="E1239" s="164">
        <f t="shared" ref="E1239:G1241" si="576">D1239/D$1237*100</f>
        <v>0</v>
      </c>
      <c r="F1239" s="164">
        <v>0</v>
      </c>
      <c r="G1239" s="164">
        <f t="shared" si="576"/>
        <v>0</v>
      </c>
      <c r="H1239" s="7" t="s">
        <v>80</v>
      </c>
    </row>
    <row r="1240" spans="1:8" x14ac:dyDescent="0.2">
      <c r="A1240" s="315"/>
      <c r="B1240" s="316"/>
      <c r="C1240" s="99" t="s">
        <v>515</v>
      </c>
      <c r="D1240" s="164">
        <v>0</v>
      </c>
      <c r="E1240" s="164">
        <f t="shared" si="576"/>
        <v>0</v>
      </c>
      <c r="F1240" s="164">
        <v>0</v>
      </c>
      <c r="G1240" s="164">
        <f t="shared" si="576"/>
        <v>0</v>
      </c>
      <c r="H1240" s="7" t="s">
        <v>80</v>
      </c>
    </row>
    <row r="1241" spans="1:8" ht="19.5" customHeight="1" x14ac:dyDescent="0.2">
      <c r="A1241" s="315"/>
      <c r="B1241" s="316"/>
      <c r="C1241" s="99" t="s">
        <v>516</v>
      </c>
      <c r="D1241" s="164">
        <v>0</v>
      </c>
      <c r="E1241" s="164">
        <f t="shared" si="576"/>
        <v>0</v>
      </c>
      <c r="F1241" s="164">
        <v>0</v>
      </c>
      <c r="G1241" s="164">
        <f t="shared" si="576"/>
        <v>0</v>
      </c>
      <c r="H1241" s="7" t="s">
        <v>80</v>
      </c>
    </row>
    <row r="1242" spans="1:8" ht="21" customHeight="1" x14ac:dyDescent="0.2">
      <c r="A1242" s="315" t="s">
        <v>463</v>
      </c>
      <c r="B1242" s="316" t="s">
        <v>569</v>
      </c>
      <c r="C1242" s="98" t="s">
        <v>568</v>
      </c>
      <c r="D1242" s="164">
        <f>SUM(D1243:D1246)</f>
        <v>7943</v>
      </c>
      <c r="E1242" s="164">
        <f t="shared" ref="E1242" si="577">SUM(E1243:E1246)</f>
        <v>100</v>
      </c>
      <c r="F1242" s="164">
        <f t="shared" ref="F1242" si="578">SUM(F1243:F1246)</f>
        <v>1981.807</v>
      </c>
      <c r="G1242" s="164">
        <f t="shared" ref="G1242" si="579">SUM(G1243:G1246)</f>
        <v>100</v>
      </c>
      <c r="H1242" s="7">
        <f t="shared" si="563"/>
        <v>-75.049641193503717</v>
      </c>
    </row>
    <row r="1243" spans="1:8" ht="31.5" x14ac:dyDescent="0.2">
      <c r="A1243" s="315"/>
      <c r="B1243" s="316"/>
      <c r="C1243" s="99" t="s">
        <v>513</v>
      </c>
      <c r="D1243" s="164">
        <v>7943</v>
      </c>
      <c r="E1243" s="164">
        <f>D1243/D$1242*100</f>
        <v>100</v>
      </c>
      <c r="F1243" s="164">
        <v>1981.807</v>
      </c>
      <c r="G1243" s="164">
        <f>F1243/F$1242*100</f>
        <v>100</v>
      </c>
      <c r="H1243" s="7">
        <f t="shared" si="563"/>
        <v>-75.049641193503717</v>
      </c>
    </row>
    <row r="1244" spans="1:8" x14ac:dyDescent="0.2">
      <c r="A1244" s="315"/>
      <c r="B1244" s="316"/>
      <c r="C1244" s="99" t="s">
        <v>514</v>
      </c>
      <c r="D1244" s="164">
        <v>0</v>
      </c>
      <c r="E1244" s="164">
        <f t="shared" ref="E1244:G1246" si="580">D1244/D$1242*100</f>
        <v>0</v>
      </c>
      <c r="F1244" s="164">
        <v>0</v>
      </c>
      <c r="G1244" s="164">
        <f t="shared" si="580"/>
        <v>0</v>
      </c>
      <c r="H1244" s="7" t="s">
        <v>80</v>
      </c>
    </row>
    <row r="1245" spans="1:8" x14ac:dyDescent="0.2">
      <c r="A1245" s="315"/>
      <c r="B1245" s="316"/>
      <c r="C1245" s="99" t="s">
        <v>515</v>
      </c>
      <c r="D1245" s="164">
        <v>0</v>
      </c>
      <c r="E1245" s="164">
        <f t="shared" si="580"/>
        <v>0</v>
      </c>
      <c r="F1245" s="164">
        <v>0</v>
      </c>
      <c r="G1245" s="164">
        <f t="shared" si="580"/>
        <v>0</v>
      </c>
      <c r="H1245" s="7" t="s">
        <v>80</v>
      </c>
    </row>
    <row r="1246" spans="1:8" ht="22.5" customHeight="1" x14ac:dyDescent="0.2">
      <c r="A1246" s="315"/>
      <c r="B1246" s="316"/>
      <c r="C1246" s="99" t="s">
        <v>516</v>
      </c>
      <c r="D1246" s="164">
        <v>0</v>
      </c>
      <c r="E1246" s="164">
        <f t="shared" si="580"/>
        <v>0</v>
      </c>
      <c r="F1246" s="164">
        <v>0</v>
      </c>
      <c r="G1246" s="164">
        <f t="shared" si="580"/>
        <v>0</v>
      </c>
      <c r="H1246" s="7" t="s">
        <v>80</v>
      </c>
    </row>
    <row r="1247" spans="1:8" ht="15.75" customHeight="1" x14ac:dyDescent="0.2">
      <c r="A1247" s="315" t="s">
        <v>464</v>
      </c>
      <c r="B1247" s="315" t="s">
        <v>468</v>
      </c>
      <c r="C1247" s="98" t="s">
        <v>568</v>
      </c>
      <c r="D1247" s="164">
        <f>SUM(D1248:D1251)</f>
        <v>1060</v>
      </c>
      <c r="E1247" s="164">
        <f t="shared" ref="E1247" si="581">SUM(E1248:E1251)</f>
        <v>100</v>
      </c>
      <c r="F1247" s="164">
        <f t="shared" ref="F1247" si="582">SUM(F1248:F1251)</f>
        <v>27.75</v>
      </c>
      <c r="G1247" s="164">
        <f t="shared" ref="G1247" si="583">SUM(G1248:G1251)</f>
        <v>100</v>
      </c>
      <c r="H1247" s="232">
        <f t="shared" si="563"/>
        <v>-97.382075471698116</v>
      </c>
    </row>
    <row r="1248" spans="1:8" ht="31.5" x14ac:dyDescent="0.2">
      <c r="A1248" s="315"/>
      <c r="B1248" s="316"/>
      <c r="C1248" s="99" t="s">
        <v>513</v>
      </c>
      <c r="D1248" s="164">
        <v>1060</v>
      </c>
      <c r="E1248" s="164">
        <f>D1248/D$1247*100</f>
        <v>100</v>
      </c>
      <c r="F1248" s="164">
        <v>27.75</v>
      </c>
      <c r="G1248" s="164">
        <f>F1248/F$1247*100</f>
        <v>100</v>
      </c>
      <c r="H1248" s="232">
        <f t="shared" si="563"/>
        <v>-97.382075471698116</v>
      </c>
    </row>
    <row r="1249" spans="1:8" x14ac:dyDescent="0.2">
      <c r="A1249" s="315"/>
      <c r="B1249" s="316"/>
      <c r="C1249" s="99" t="s">
        <v>514</v>
      </c>
      <c r="D1249" s="164">
        <v>0</v>
      </c>
      <c r="E1249" s="164">
        <f t="shared" ref="E1249:G1251" si="584">D1249/D$1247*100</f>
        <v>0</v>
      </c>
      <c r="F1249" s="164">
        <v>0</v>
      </c>
      <c r="G1249" s="164">
        <f t="shared" si="584"/>
        <v>0</v>
      </c>
      <c r="H1249" s="7" t="s">
        <v>80</v>
      </c>
    </row>
    <row r="1250" spans="1:8" x14ac:dyDescent="0.2">
      <c r="A1250" s="315"/>
      <c r="B1250" s="316"/>
      <c r="C1250" s="99" t="s">
        <v>515</v>
      </c>
      <c r="D1250" s="164">
        <v>0</v>
      </c>
      <c r="E1250" s="164">
        <f t="shared" si="584"/>
        <v>0</v>
      </c>
      <c r="F1250" s="164">
        <v>0</v>
      </c>
      <c r="G1250" s="164">
        <f t="shared" si="584"/>
        <v>0</v>
      </c>
      <c r="H1250" s="7" t="s">
        <v>80</v>
      </c>
    </row>
    <row r="1251" spans="1:8" x14ac:dyDescent="0.2">
      <c r="A1251" s="315"/>
      <c r="B1251" s="316"/>
      <c r="C1251" s="99" t="s">
        <v>516</v>
      </c>
      <c r="D1251" s="164">
        <v>0</v>
      </c>
      <c r="E1251" s="164">
        <f t="shared" si="584"/>
        <v>0</v>
      </c>
      <c r="F1251" s="164">
        <v>0</v>
      </c>
      <c r="G1251" s="164">
        <f t="shared" si="584"/>
        <v>0</v>
      </c>
      <c r="H1251" s="7" t="s">
        <v>80</v>
      </c>
    </row>
    <row r="1252" spans="1:8" ht="21.75" customHeight="1" x14ac:dyDescent="0.2">
      <c r="A1252" s="315" t="s">
        <v>466</v>
      </c>
      <c r="B1252" s="316" t="s">
        <v>570</v>
      </c>
      <c r="C1252" s="98" t="s">
        <v>568</v>
      </c>
      <c r="D1252" s="164">
        <f>SUM(D1253:D1256)</f>
        <v>30</v>
      </c>
      <c r="E1252" s="164">
        <f t="shared" ref="E1252:E1253" si="585">SUM(E1253:E1256)</f>
        <v>100</v>
      </c>
      <c r="F1252" s="164">
        <f t="shared" ref="F1252" si="586">SUM(F1253:F1256)</f>
        <v>6.6879999999999997</v>
      </c>
      <c r="G1252" s="164">
        <f t="shared" ref="G1252" si="587">SUM(G1253:G1256)</f>
        <v>100</v>
      </c>
      <c r="H1252" s="232">
        <f t="shared" si="563"/>
        <v>-77.706666666666663</v>
      </c>
    </row>
    <row r="1253" spans="1:8" ht="31.5" x14ac:dyDescent="0.2">
      <c r="A1253" s="315"/>
      <c r="B1253" s="316"/>
      <c r="C1253" s="99" t="s">
        <v>513</v>
      </c>
      <c r="D1253" s="164">
        <v>30</v>
      </c>
      <c r="E1253" s="164">
        <f t="shared" si="585"/>
        <v>100</v>
      </c>
      <c r="F1253" s="164">
        <v>6.6879999999999997</v>
      </c>
      <c r="G1253" s="164">
        <f>F1253/F$1252*100</f>
        <v>100</v>
      </c>
      <c r="H1253" s="232">
        <f t="shared" si="563"/>
        <v>-77.706666666666663</v>
      </c>
    </row>
    <row r="1254" spans="1:8" x14ac:dyDescent="0.2">
      <c r="A1254" s="315"/>
      <c r="B1254" s="316"/>
      <c r="C1254" s="99" t="s">
        <v>514</v>
      </c>
      <c r="D1254" s="164">
        <v>0</v>
      </c>
      <c r="E1254" s="164">
        <f t="shared" ref="E1254:G1256" si="588">D1254/D$1252*100</f>
        <v>0</v>
      </c>
      <c r="F1254" s="164">
        <v>0</v>
      </c>
      <c r="G1254" s="164">
        <f t="shared" si="588"/>
        <v>0</v>
      </c>
      <c r="H1254" s="7" t="s">
        <v>80</v>
      </c>
    </row>
    <row r="1255" spans="1:8" x14ac:dyDescent="0.2">
      <c r="A1255" s="315"/>
      <c r="B1255" s="316"/>
      <c r="C1255" s="99" t="s">
        <v>515</v>
      </c>
      <c r="D1255" s="164">
        <v>0</v>
      </c>
      <c r="E1255" s="164">
        <f t="shared" si="588"/>
        <v>0</v>
      </c>
      <c r="F1255" s="164">
        <v>0</v>
      </c>
      <c r="G1255" s="164">
        <f t="shared" si="588"/>
        <v>0</v>
      </c>
      <c r="H1255" s="7" t="s">
        <v>80</v>
      </c>
    </row>
    <row r="1256" spans="1:8" x14ac:dyDescent="0.2">
      <c r="A1256" s="315"/>
      <c r="B1256" s="316"/>
      <c r="C1256" s="99" t="s">
        <v>516</v>
      </c>
      <c r="D1256" s="164">
        <v>0</v>
      </c>
      <c r="E1256" s="164">
        <f t="shared" si="588"/>
        <v>0</v>
      </c>
      <c r="F1256" s="164">
        <v>0</v>
      </c>
      <c r="G1256" s="164">
        <f t="shared" si="588"/>
        <v>0</v>
      </c>
      <c r="H1256" s="7" t="s">
        <v>80</v>
      </c>
    </row>
    <row r="1257" spans="1:8" x14ac:dyDescent="0.2">
      <c r="A1257" s="318" t="s">
        <v>470</v>
      </c>
      <c r="B1257" s="318" t="s">
        <v>931</v>
      </c>
      <c r="C1257" s="252" t="s">
        <v>512</v>
      </c>
      <c r="D1257" s="257">
        <f>SUM(D1258:D1261)</f>
        <v>153917.4</v>
      </c>
      <c r="E1257" s="257">
        <f t="shared" ref="E1257" si="589">SUM(E1258:E1261)</f>
        <v>100</v>
      </c>
      <c r="F1257" s="257">
        <f t="shared" ref="F1257" si="590">SUM(F1258:F1261)</f>
        <v>63078.3</v>
      </c>
      <c r="G1257" s="257">
        <f t="shared" ref="G1257" si="591">SUM(G1258:G1261)</f>
        <v>99.999999999999986</v>
      </c>
      <c r="H1257" s="239">
        <f t="shared" ref="H1257:H1265" si="592">F1257/D1257*100-100</f>
        <v>-59.018083725426749</v>
      </c>
    </row>
    <row r="1258" spans="1:8" ht="31.5" x14ac:dyDescent="0.2">
      <c r="A1258" s="318"/>
      <c r="B1258" s="318"/>
      <c r="C1258" s="252" t="s">
        <v>513</v>
      </c>
      <c r="D1258" s="257">
        <f>D1263+D1293+D1318</f>
        <v>137490</v>
      </c>
      <c r="E1258" s="257">
        <f>D1258/D$1257*100</f>
        <v>89.327132604890679</v>
      </c>
      <c r="F1258" s="257">
        <f>F1263+F1293+F1318</f>
        <v>60759.7</v>
      </c>
      <c r="G1258" s="257">
        <f>F1258/F$1257*100</f>
        <v>96.324250970619048</v>
      </c>
      <c r="H1258" s="239">
        <f t="shared" si="592"/>
        <v>-55.807913302785664</v>
      </c>
    </row>
    <row r="1259" spans="1:8" x14ac:dyDescent="0.2">
      <c r="A1259" s="318"/>
      <c r="B1259" s="318"/>
      <c r="C1259" s="252" t="s">
        <v>514</v>
      </c>
      <c r="D1259" s="257">
        <f t="shared" ref="D1259:D1261" si="593">D1264+D1294+D1319</f>
        <v>4688.3</v>
      </c>
      <c r="E1259" s="257">
        <f t="shared" ref="E1259:G1261" si="594">D1259/D$1257*100</f>
        <v>3.0459844046222195</v>
      </c>
      <c r="F1259" s="257">
        <f>F1264+F1294+F1319</f>
        <v>230.3</v>
      </c>
      <c r="G1259" s="257">
        <f t="shared" si="594"/>
        <v>0.36510178619271599</v>
      </c>
      <c r="H1259" s="239">
        <f t="shared" si="592"/>
        <v>-95.087771686965425</v>
      </c>
    </row>
    <row r="1260" spans="1:8" x14ac:dyDescent="0.2">
      <c r="A1260" s="318"/>
      <c r="B1260" s="318"/>
      <c r="C1260" s="252" t="s">
        <v>515</v>
      </c>
      <c r="D1260" s="257">
        <f t="shared" si="593"/>
        <v>11739.1</v>
      </c>
      <c r="E1260" s="257">
        <f t="shared" si="594"/>
        <v>7.6268829904871067</v>
      </c>
      <c r="F1260" s="257">
        <f>F1265+F1295+F1320</f>
        <v>2088.3000000000002</v>
      </c>
      <c r="G1260" s="257">
        <f t="shared" si="594"/>
        <v>3.3106472431882277</v>
      </c>
      <c r="H1260" s="239">
        <f t="shared" si="592"/>
        <v>-82.210731657452442</v>
      </c>
    </row>
    <row r="1261" spans="1:8" x14ac:dyDescent="0.2">
      <c r="A1261" s="318"/>
      <c r="B1261" s="318"/>
      <c r="C1261" s="252" t="s">
        <v>516</v>
      </c>
      <c r="D1261" s="257">
        <f t="shared" si="593"/>
        <v>0</v>
      </c>
      <c r="E1261" s="257">
        <f t="shared" si="594"/>
        <v>0</v>
      </c>
      <c r="F1261" s="257">
        <f>F1266+F1296+F1321</f>
        <v>0</v>
      </c>
      <c r="G1261" s="257">
        <f t="shared" si="594"/>
        <v>0</v>
      </c>
      <c r="H1261" s="239" t="s">
        <v>80</v>
      </c>
    </row>
    <row r="1262" spans="1:8" ht="15.75" customHeight="1" x14ac:dyDescent="0.2">
      <c r="A1262" s="317" t="s">
        <v>479</v>
      </c>
      <c r="B1262" s="317" t="s">
        <v>932</v>
      </c>
      <c r="C1262" s="119" t="s">
        <v>512</v>
      </c>
      <c r="D1262" s="255">
        <f>SUM(D1263:D1266)</f>
        <v>119233.20000000001</v>
      </c>
      <c r="E1262" s="255">
        <f t="shared" ref="E1262" si="595">SUM(E1263:E1266)</f>
        <v>100</v>
      </c>
      <c r="F1262" s="255">
        <f t="shared" ref="F1262" si="596">SUM(F1263:F1266)</f>
        <v>50689.500000000007</v>
      </c>
      <c r="G1262" s="255">
        <f t="shared" ref="G1262" si="597">SUM(G1263:G1266)</f>
        <v>100</v>
      </c>
      <c r="H1262" s="228">
        <f t="shared" si="592"/>
        <v>-57.487092521210528</v>
      </c>
    </row>
    <row r="1263" spans="1:8" ht="31.5" x14ac:dyDescent="0.2">
      <c r="A1263" s="317"/>
      <c r="B1263" s="317"/>
      <c r="C1263" s="119" t="s">
        <v>513</v>
      </c>
      <c r="D1263" s="255">
        <f>D1268+D1273+D1278+D1283+D1288</f>
        <v>108275</v>
      </c>
      <c r="E1263" s="255">
        <f>D1263/D$1262*100</f>
        <v>90.80943898176011</v>
      </c>
      <c r="F1263" s="255">
        <f>F1268+F1273+F1278+F1283+F1288</f>
        <v>48370.9</v>
      </c>
      <c r="G1263" s="255">
        <f>F1263/F$1262*100</f>
        <v>95.425877154045708</v>
      </c>
      <c r="H1263" s="228">
        <f t="shared" si="592"/>
        <v>-55.325883167859615</v>
      </c>
    </row>
    <row r="1264" spans="1:8" x14ac:dyDescent="0.2">
      <c r="A1264" s="317"/>
      <c r="B1264" s="317"/>
      <c r="C1264" s="119" t="s">
        <v>514</v>
      </c>
      <c r="D1264" s="255">
        <f t="shared" ref="D1264:D1266" si="598">D1269+D1274+D1279+D1284+D1289</f>
        <v>367.6</v>
      </c>
      <c r="E1264" s="255">
        <f t="shared" ref="E1264:G1266" si="599">D1264/D$1262*100</f>
        <v>0.30830339200826612</v>
      </c>
      <c r="F1264" s="255">
        <f t="shared" ref="F1264:F1266" si="600">F1269+F1274+F1279+F1284+F1289</f>
        <v>230.3</v>
      </c>
      <c r="G1264" s="255">
        <f t="shared" si="599"/>
        <v>0.45433472415391746</v>
      </c>
      <c r="H1264" s="228">
        <f t="shared" si="592"/>
        <v>-37.350380848748642</v>
      </c>
    </row>
    <row r="1265" spans="1:8" x14ac:dyDescent="0.2">
      <c r="A1265" s="317"/>
      <c r="B1265" s="317"/>
      <c r="C1265" s="119" t="s">
        <v>515</v>
      </c>
      <c r="D1265" s="255">
        <f t="shared" si="598"/>
        <v>10590.6</v>
      </c>
      <c r="E1265" s="255">
        <f t="shared" si="599"/>
        <v>8.8822576262316204</v>
      </c>
      <c r="F1265" s="255">
        <f t="shared" si="600"/>
        <v>2088.3000000000002</v>
      </c>
      <c r="G1265" s="255">
        <f t="shared" si="599"/>
        <v>4.1197881218003722</v>
      </c>
      <c r="H1265" s="228">
        <f t="shared" si="592"/>
        <v>-80.281570449266326</v>
      </c>
    </row>
    <row r="1266" spans="1:8" x14ac:dyDescent="0.2">
      <c r="A1266" s="317"/>
      <c r="B1266" s="317"/>
      <c r="C1266" s="119" t="s">
        <v>516</v>
      </c>
      <c r="D1266" s="255">
        <f t="shared" si="598"/>
        <v>0</v>
      </c>
      <c r="E1266" s="255">
        <f t="shared" si="599"/>
        <v>0</v>
      </c>
      <c r="F1266" s="255">
        <f t="shared" si="600"/>
        <v>0</v>
      </c>
      <c r="G1266" s="255">
        <f t="shared" si="599"/>
        <v>0</v>
      </c>
      <c r="H1266" s="228" t="s">
        <v>80</v>
      </c>
    </row>
    <row r="1267" spans="1:8" ht="15.75" customHeight="1" x14ac:dyDescent="0.2">
      <c r="A1267" s="316" t="s">
        <v>480</v>
      </c>
      <c r="B1267" s="316" t="s">
        <v>571</v>
      </c>
      <c r="C1267" s="98" t="s">
        <v>512</v>
      </c>
      <c r="D1267" s="164">
        <f>SUM(D1268:D1271)</f>
        <v>30879.199999999997</v>
      </c>
      <c r="E1267" s="164">
        <f t="shared" ref="E1267" si="601">SUM(E1268:E1271)</f>
        <v>100.00000000000001</v>
      </c>
      <c r="F1267" s="164">
        <f t="shared" ref="F1267" si="602">SUM(F1268:F1271)</f>
        <v>10102.499999999998</v>
      </c>
      <c r="G1267" s="164">
        <f t="shared" ref="G1267" si="603">SUM(G1268:G1271)</f>
        <v>100</v>
      </c>
      <c r="H1267" s="7">
        <f>F1267/D1267*100-100</f>
        <v>-67.283802689188846</v>
      </c>
    </row>
    <row r="1268" spans="1:8" ht="31.5" x14ac:dyDescent="0.2">
      <c r="A1268" s="316"/>
      <c r="B1268" s="316"/>
      <c r="C1268" s="98" t="s">
        <v>513</v>
      </c>
      <c r="D1268" s="67">
        <v>21137</v>
      </c>
      <c r="E1268" s="67">
        <f>D1268/D$1267*100</f>
        <v>68.450607528692458</v>
      </c>
      <c r="F1268" s="67">
        <v>8391.9</v>
      </c>
      <c r="G1268" s="67">
        <f>F1268/F$1267*100</f>
        <v>83.06755753526356</v>
      </c>
      <c r="H1268" s="7">
        <f>F1268/D1268*100-100</f>
        <v>-60.2975824383782</v>
      </c>
    </row>
    <row r="1269" spans="1:8" x14ac:dyDescent="0.2">
      <c r="A1269" s="316"/>
      <c r="B1269" s="316"/>
      <c r="C1269" s="98" t="s">
        <v>514</v>
      </c>
      <c r="D1269" s="164">
        <v>367.6</v>
      </c>
      <c r="E1269" s="67">
        <f t="shared" ref="E1269:G1271" si="604">D1269/D$1267*100</f>
        <v>1.1904453483250863</v>
      </c>
      <c r="F1269" s="163">
        <v>230.3</v>
      </c>
      <c r="G1269" s="67">
        <f t="shared" si="604"/>
        <v>2.2796337540212823</v>
      </c>
      <c r="H1269" s="7">
        <f t="shared" ref="H1269:H1270" si="605">F1269/D1269*100-100</f>
        <v>-37.350380848748642</v>
      </c>
    </row>
    <row r="1270" spans="1:8" x14ac:dyDescent="0.2">
      <c r="A1270" s="316"/>
      <c r="B1270" s="316"/>
      <c r="C1270" s="98" t="s">
        <v>515</v>
      </c>
      <c r="D1270" s="164">
        <v>9374.6</v>
      </c>
      <c r="E1270" s="67">
        <f t="shared" si="604"/>
        <v>30.358947122982467</v>
      </c>
      <c r="F1270" s="163">
        <v>1480.3</v>
      </c>
      <c r="G1270" s="67">
        <f t="shared" si="604"/>
        <v>14.652808710715171</v>
      </c>
      <c r="H1270" s="7">
        <f t="shared" si="605"/>
        <v>-84.209459603609758</v>
      </c>
    </row>
    <row r="1271" spans="1:8" x14ac:dyDescent="0.2">
      <c r="A1271" s="316"/>
      <c r="B1271" s="316"/>
      <c r="C1271" s="98" t="s">
        <v>516</v>
      </c>
      <c r="D1271" s="164">
        <v>0</v>
      </c>
      <c r="E1271" s="67">
        <f t="shared" si="604"/>
        <v>0</v>
      </c>
      <c r="F1271" s="163">
        <v>0</v>
      </c>
      <c r="G1271" s="67">
        <f t="shared" si="604"/>
        <v>0</v>
      </c>
      <c r="H1271" s="7" t="s">
        <v>80</v>
      </c>
    </row>
    <row r="1272" spans="1:8" ht="15.75" customHeight="1" x14ac:dyDescent="0.2">
      <c r="A1272" s="316" t="s">
        <v>488</v>
      </c>
      <c r="B1272" s="316" t="s">
        <v>131</v>
      </c>
      <c r="C1272" s="98" t="s">
        <v>512</v>
      </c>
      <c r="D1272" s="164">
        <f>SUM(D1273:D1276)</f>
        <v>86449</v>
      </c>
      <c r="E1272" s="164">
        <f t="shared" ref="E1272" si="606">SUM(E1273:E1276)</f>
        <v>100</v>
      </c>
      <c r="F1272" s="164">
        <f t="shared" ref="F1272" si="607">SUM(F1273:F1276)</f>
        <v>40587</v>
      </c>
      <c r="G1272" s="164">
        <f t="shared" ref="G1272" si="608">SUM(G1273:G1276)</f>
        <v>100</v>
      </c>
      <c r="H1272" s="7">
        <f>F1272/D1272*100-100</f>
        <v>-53.050931763236129</v>
      </c>
    </row>
    <row r="1273" spans="1:8" ht="31.5" x14ac:dyDescent="0.2">
      <c r="A1273" s="316"/>
      <c r="B1273" s="316"/>
      <c r="C1273" s="98" t="s">
        <v>513</v>
      </c>
      <c r="D1273" s="67">
        <v>85233</v>
      </c>
      <c r="E1273" s="67">
        <f>D1273/D$1272*100</f>
        <v>98.593390322617964</v>
      </c>
      <c r="F1273" s="67">
        <v>39979</v>
      </c>
      <c r="G1273" s="67">
        <f>F1273/F$1272*100</f>
        <v>98.501983393697486</v>
      </c>
      <c r="H1273" s="7">
        <f>F1273/D1273*100-100</f>
        <v>-53.094458719040752</v>
      </c>
    </row>
    <row r="1274" spans="1:8" x14ac:dyDescent="0.2">
      <c r="A1274" s="316"/>
      <c r="B1274" s="316"/>
      <c r="C1274" s="98" t="s">
        <v>514</v>
      </c>
      <c r="D1274" s="164">
        <v>0</v>
      </c>
      <c r="E1274" s="67">
        <f t="shared" ref="E1274:G1276" si="609">D1274/D$1272*100</f>
        <v>0</v>
      </c>
      <c r="F1274" s="163">
        <v>0</v>
      </c>
      <c r="G1274" s="67">
        <f t="shared" si="609"/>
        <v>0</v>
      </c>
      <c r="H1274" s="7" t="s">
        <v>80</v>
      </c>
    </row>
    <row r="1275" spans="1:8" x14ac:dyDescent="0.2">
      <c r="A1275" s="316"/>
      <c r="B1275" s="316"/>
      <c r="C1275" s="98" t="s">
        <v>515</v>
      </c>
      <c r="D1275" s="164">
        <v>1216</v>
      </c>
      <c r="E1275" s="67">
        <f t="shared" si="609"/>
        <v>1.4066096773820402</v>
      </c>
      <c r="F1275" s="163">
        <v>608</v>
      </c>
      <c r="G1275" s="67">
        <f t="shared" si="609"/>
        <v>1.4980166063025107</v>
      </c>
      <c r="H1275" s="7">
        <f t="shared" ref="H1275" si="610">F1275/D1275*100-100</f>
        <v>-50</v>
      </c>
    </row>
    <row r="1276" spans="1:8" x14ac:dyDescent="0.2">
      <c r="A1276" s="316"/>
      <c r="B1276" s="316"/>
      <c r="C1276" s="98" t="s">
        <v>516</v>
      </c>
      <c r="D1276" s="164">
        <v>0</v>
      </c>
      <c r="E1276" s="67">
        <f t="shared" si="609"/>
        <v>0</v>
      </c>
      <c r="F1276" s="163">
        <v>0</v>
      </c>
      <c r="G1276" s="67">
        <f t="shared" si="609"/>
        <v>0</v>
      </c>
      <c r="H1276" s="7" t="s">
        <v>80</v>
      </c>
    </row>
    <row r="1277" spans="1:8" ht="15.75" customHeight="1" x14ac:dyDescent="0.2">
      <c r="A1277" s="316" t="s">
        <v>489</v>
      </c>
      <c r="B1277" s="316" t="s">
        <v>1090</v>
      </c>
      <c r="C1277" s="98" t="s">
        <v>512</v>
      </c>
      <c r="D1277" s="164">
        <f>SUM(D1278:D1281)</f>
        <v>1680</v>
      </c>
      <c r="E1277" s="164">
        <f t="shared" ref="E1277" si="611">SUM(E1278:E1281)</f>
        <v>100</v>
      </c>
      <c r="F1277" s="164">
        <f t="shared" ref="F1277" si="612">SUM(F1278:F1281)</f>
        <v>0</v>
      </c>
      <c r="G1277" s="164">
        <f t="shared" ref="G1277" si="613">SUM(G1278:G1281)</f>
        <v>0</v>
      </c>
      <c r="H1277" s="7">
        <f>F1277/D1277*100-100</f>
        <v>-100</v>
      </c>
    </row>
    <row r="1278" spans="1:8" ht="33.75" customHeight="1" x14ac:dyDescent="0.2">
      <c r="A1278" s="316"/>
      <c r="B1278" s="316"/>
      <c r="C1278" s="98" t="s">
        <v>513</v>
      </c>
      <c r="D1278" s="67">
        <v>1680</v>
      </c>
      <c r="E1278" s="67">
        <f>D1278/D$1277*100</f>
        <v>100</v>
      </c>
      <c r="F1278" s="67">
        <v>0</v>
      </c>
      <c r="G1278" s="67">
        <v>0</v>
      </c>
      <c r="H1278" s="7">
        <f t="shared" ref="H1278" si="614">F1278/D1278*100-100</f>
        <v>-100</v>
      </c>
    </row>
    <row r="1279" spans="1:8" x14ac:dyDescent="0.2">
      <c r="A1279" s="316"/>
      <c r="B1279" s="316"/>
      <c r="C1279" s="98" t="s">
        <v>514</v>
      </c>
      <c r="D1279" s="164">
        <v>0</v>
      </c>
      <c r="E1279" s="67">
        <f t="shared" ref="E1279:E1281" si="615">D1279/D$1277*100</f>
        <v>0</v>
      </c>
      <c r="F1279" s="163">
        <v>0</v>
      </c>
      <c r="G1279" s="67">
        <v>0</v>
      </c>
      <c r="H1279" s="7" t="s">
        <v>80</v>
      </c>
    </row>
    <row r="1280" spans="1:8" ht="18" customHeight="1" x14ac:dyDescent="0.2">
      <c r="A1280" s="316"/>
      <c r="B1280" s="316"/>
      <c r="C1280" s="98" t="s">
        <v>515</v>
      </c>
      <c r="D1280" s="164">
        <v>0</v>
      </c>
      <c r="E1280" s="67">
        <f t="shared" si="615"/>
        <v>0</v>
      </c>
      <c r="F1280" s="163">
        <v>0</v>
      </c>
      <c r="G1280" s="67">
        <v>0</v>
      </c>
      <c r="H1280" s="7" t="s">
        <v>80</v>
      </c>
    </row>
    <row r="1281" spans="1:8" ht="24" customHeight="1" x14ac:dyDescent="0.2">
      <c r="A1281" s="316"/>
      <c r="B1281" s="316"/>
      <c r="C1281" s="98" t="s">
        <v>516</v>
      </c>
      <c r="D1281" s="164">
        <v>0</v>
      </c>
      <c r="E1281" s="67">
        <f t="shared" si="615"/>
        <v>0</v>
      </c>
      <c r="F1281" s="163">
        <v>0</v>
      </c>
      <c r="G1281" s="67">
        <v>0</v>
      </c>
      <c r="H1281" s="7" t="s">
        <v>80</v>
      </c>
    </row>
    <row r="1282" spans="1:8" x14ac:dyDescent="0.2">
      <c r="A1282" s="316" t="s">
        <v>491</v>
      </c>
      <c r="B1282" s="316" t="s">
        <v>1004</v>
      </c>
      <c r="C1282" s="98" t="s">
        <v>512</v>
      </c>
      <c r="D1282" s="164">
        <f>SUM(D1283:D1286)</f>
        <v>225</v>
      </c>
      <c r="E1282" s="164">
        <f t="shared" ref="E1282" si="616">SUM(E1283:E1286)</f>
        <v>100</v>
      </c>
      <c r="F1282" s="164">
        <f t="shared" ref="F1282" si="617">SUM(F1283:F1286)</f>
        <v>0</v>
      </c>
      <c r="G1282" s="164">
        <f t="shared" ref="G1282" si="618">SUM(G1283:G1286)</f>
        <v>0</v>
      </c>
      <c r="H1282" s="7">
        <f>F1282/D1282*100-100</f>
        <v>-100</v>
      </c>
    </row>
    <row r="1283" spans="1:8" ht="35.25" customHeight="1" x14ac:dyDescent="0.2">
      <c r="A1283" s="316"/>
      <c r="B1283" s="316"/>
      <c r="C1283" s="98" t="s">
        <v>513</v>
      </c>
      <c r="D1283" s="67">
        <v>225</v>
      </c>
      <c r="E1283" s="67">
        <f>D1283/D$1282*100</f>
        <v>100</v>
      </c>
      <c r="F1283" s="67">
        <v>0</v>
      </c>
      <c r="G1283" s="67">
        <v>0</v>
      </c>
      <c r="H1283" s="7">
        <f>F1283/D1283*100-100</f>
        <v>-100</v>
      </c>
    </row>
    <row r="1284" spans="1:8" x14ac:dyDescent="0.2">
      <c r="A1284" s="316"/>
      <c r="B1284" s="316"/>
      <c r="C1284" s="98" t="s">
        <v>514</v>
      </c>
      <c r="D1284" s="164">
        <v>0</v>
      </c>
      <c r="E1284" s="67">
        <f t="shared" ref="E1284:E1285" si="619">D1284/D$1282*100</f>
        <v>0</v>
      </c>
      <c r="F1284" s="163">
        <v>0</v>
      </c>
      <c r="G1284" s="67">
        <v>0</v>
      </c>
      <c r="H1284" s="7" t="s">
        <v>80</v>
      </c>
    </row>
    <row r="1285" spans="1:8" ht="23.25" customHeight="1" x14ac:dyDescent="0.2">
      <c r="A1285" s="316"/>
      <c r="B1285" s="316"/>
      <c r="C1285" s="98" t="s">
        <v>515</v>
      </c>
      <c r="D1285" s="164">
        <v>0</v>
      </c>
      <c r="E1285" s="67">
        <f t="shared" si="619"/>
        <v>0</v>
      </c>
      <c r="F1285" s="163">
        <v>0</v>
      </c>
      <c r="G1285" s="67">
        <v>0</v>
      </c>
      <c r="H1285" s="7" t="s">
        <v>80</v>
      </c>
    </row>
    <row r="1286" spans="1:8" ht="21.75" customHeight="1" x14ac:dyDescent="0.2">
      <c r="A1286" s="316"/>
      <c r="B1286" s="316"/>
      <c r="C1286" s="98" t="s">
        <v>516</v>
      </c>
      <c r="D1286" s="164">
        <v>0</v>
      </c>
      <c r="E1286" s="67">
        <v>0</v>
      </c>
      <c r="F1286" s="163">
        <v>0</v>
      </c>
      <c r="G1286" s="67">
        <v>0</v>
      </c>
      <c r="H1286" s="7" t="s">
        <v>80</v>
      </c>
    </row>
    <row r="1287" spans="1:8" hidden="1" x14ac:dyDescent="0.2">
      <c r="A1287" s="316" t="s">
        <v>491</v>
      </c>
      <c r="B1287" s="316" t="s">
        <v>572</v>
      </c>
      <c r="C1287" s="98" t="s">
        <v>512</v>
      </c>
      <c r="D1287" s="164">
        <f>SUM(D1288:D1291)</f>
        <v>0</v>
      </c>
      <c r="E1287" s="164" t="e">
        <f t="shared" ref="E1287" si="620">SUM(E1288:E1291)</f>
        <v>#DIV/0!</v>
      </c>
      <c r="F1287" s="164">
        <f t="shared" ref="F1287" si="621">SUM(F1288:F1291)</f>
        <v>0</v>
      </c>
      <c r="G1287" s="164" t="e">
        <f t="shared" ref="G1287" si="622">SUM(G1288:G1291)</f>
        <v>#DIV/0!</v>
      </c>
      <c r="H1287" s="7" t="e">
        <f>F1287/D1287*100-100</f>
        <v>#DIV/0!</v>
      </c>
    </row>
    <row r="1288" spans="1:8" ht="30" hidden="1" customHeight="1" x14ac:dyDescent="0.2">
      <c r="A1288" s="316"/>
      <c r="B1288" s="316"/>
      <c r="C1288" s="98" t="s">
        <v>513</v>
      </c>
      <c r="D1288" s="67"/>
      <c r="E1288" s="67" t="e">
        <f>D1288/D$1287*100</f>
        <v>#DIV/0!</v>
      </c>
      <c r="F1288" s="67"/>
      <c r="G1288" s="67" t="e">
        <f>F1288/F$1287*100</f>
        <v>#DIV/0!</v>
      </c>
      <c r="H1288" s="7" t="e">
        <f t="shared" ref="H1288:H1291" si="623">F1288/D1288*100-100</f>
        <v>#DIV/0!</v>
      </c>
    </row>
    <row r="1289" spans="1:8" hidden="1" x14ac:dyDescent="0.2">
      <c r="A1289" s="316"/>
      <c r="B1289" s="316"/>
      <c r="C1289" s="98" t="s">
        <v>514</v>
      </c>
      <c r="D1289" s="164"/>
      <c r="E1289" s="67" t="e">
        <f t="shared" ref="E1289:G1291" si="624">D1289/D$1287*100</f>
        <v>#DIV/0!</v>
      </c>
      <c r="F1289" s="163"/>
      <c r="G1289" s="67" t="e">
        <f t="shared" si="624"/>
        <v>#DIV/0!</v>
      </c>
      <c r="H1289" s="7" t="e">
        <f t="shared" si="623"/>
        <v>#DIV/0!</v>
      </c>
    </row>
    <row r="1290" spans="1:8" hidden="1" x14ac:dyDescent="0.2">
      <c r="A1290" s="316"/>
      <c r="B1290" s="316"/>
      <c r="C1290" s="98" t="s">
        <v>515</v>
      </c>
      <c r="D1290" s="164"/>
      <c r="E1290" s="67" t="e">
        <f t="shared" si="624"/>
        <v>#DIV/0!</v>
      </c>
      <c r="F1290" s="163"/>
      <c r="G1290" s="67" t="e">
        <f t="shared" si="624"/>
        <v>#DIV/0!</v>
      </c>
      <c r="H1290" s="7" t="e">
        <f t="shared" si="623"/>
        <v>#DIV/0!</v>
      </c>
    </row>
    <row r="1291" spans="1:8" hidden="1" x14ac:dyDescent="0.2">
      <c r="A1291" s="316"/>
      <c r="B1291" s="316"/>
      <c r="C1291" s="98" t="s">
        <v>516</v>
      </c>
      <c r="D1291" s="164"/>
      <c r="E1291" s="67" t="e">
        <f t="shared" si="624"/>
        <v>#DIV/0!</v>
      </c>
      <c r="F1291" s="163"/>
      <c r="G1291" s="67" t="e">
        <f t="shared" si="624"/>
        <v>#DIV/0!</v>
      </c>
      <c r="H1291" s="7" t="e">
        <f t="shared" si="623"/>
        <v>#DIV/0!</v>
      </c>
    </row>
    <row r="1292" spans="1:8" ht="15.75" customHeight="1" x14ac:dyDescent="0.2">
      <c r="A1292" s="317" t="s">
        <v>492</v>
      </c>
      <c r="B1292" s="317" t="s">
        <v>933</v>
      </c>
      <c r="C1292" s="119" t="s">
        <v>512</v>
      </c>
      <c r="D1292" s="165">
        <f>SUM(D1293:D1296)</f>
        <v>6483.2</v>
      </c>
      <c r="E1292" s="165">
        <f t="shared" ref="E1292" si="625">SUM(E1293:E1296)</f>
        <v>100</v>
      </c>
      <c r="F1292" s="165">
        <f t="shared" ref="F1292" si="626">SUM(F1293:F1296)</f>
        <v>221.1</v>
      </c>
      <c r="G1292" s="165">
        <f t="shared" ref="G1292" si="627">SUM(G1293:G1296)</f>
        <v>100</v>
      </c>
      <c r="H1292" s="228">
        <f t="shared" ref="H1292:H1298" si="628">F1292/D1292*100-100</f>
        <v>-96.589647087857841</v>
      </c>
    </row>
    <row r="1293" spans="1:8" ht="31.5" x14ac:dyDescent="0.2">
      <c r="A1293" s="317"/>
      <c r="B1293" s="317"/>
      <c r="C1293" s="119" t="s">
        <v>513</v>
      </c>
      <c r="D1293" s="165">
        <f>D1298+D1303++D1308+D1313</f>
        <v>1014</v>
      </c>
      <c r="E1293" s="165">
        <f>D1293/D$1292*100</f>
        <v>15.640424481737414</v>
      </c>
      <c r="F1293" s="165">
        <f>F1298+F1303++F1308+F1313</f>
        <v>221.1</v>
      </c>
      <c r="G1293" s="165">
        <f>F1293/F$1292*100</f>
        <v>100</v>
      </c>
      <c r="H1293" s="228">
        <f t="shared" si="628"/>
        <v>-78.195266272189343</v>
      </c>
    </row>
    <row r="1294" spans="1:8" x14ac:dyDescent="0.2">
      <c r="A1294" s="317"/>
      <c r="B1294" s="317"/>
      <c r="C1294" s="119" t="s">
        <v>514</v>
      </c>
      <c r="D1294" s="165">
        <f t="shared" ref="D1294:F1296" si="629">D1299+D1304++D1309+D1314</f>
        <v>4320.7</v>
      </c>
      <c r="E1294" s="165">
        <f t="shared" ref="E1294:E1296" si="630">D1294/D$1292*100</f>
        <v>66.644558242843047</v>
      </c>
      <c r="F1294" s="165">
        <f t="shared" si="629"/>
        <v>0</v>
      </c>
      <c r="G1294" s="165">
        <f t="shared" ref="G1294" si="631">F1294/F$1292*100</f>
        <v>0</v>
      </c>
      <c r="H1294" s="228">
        <f t="shared" si="628"/>
        <v>-100</v>
      </c>
    </row>
    <row r="1295" spans="1:8" x14ac:dyDescent="0.2">
      <c r="A1295" s="317"/>
      <c r="B1295" s="317"/>
      <c r="C1295" s="119" t="s">
        <v>515</v>
      </c>
      <c r="D1295" s="165">
        <f t="shared" si="629"/>
        <v>1148.5</v>
      </c>
      <c r="E1295" s="165">
        <f t="shared" si="630"/>
        <v>17.715017275419545</v>
      </c>
      <c r="F1295" s="165">
        <f t="shared" si="629"/>
        <v>0</v>
      </c>
      <c r="G1295" s="165">
        <f t="shared" ref="G1295" si="632">F1295/F$1292*100</f>
        <v>0</v>
      </c>
      <c r="H1295" s="228">
        <f t="shared" si="628"/>
        <v>-100</v>
      </c>
    </row>
    <row r="1296" spans="1:8" x14ac:dyDescent="0.2">
      <c r="A1296" s="317"/>
      <c r="B1296" s="317"/>
      <c r="C1296" s="119" t="s">
        <v>516</v>
      </c>
      <c r="D1296" s="165">
        <f t="shared" si="629"/>
        <v>0</v>
      </c>
      <c r="E1296" s="165">
        <f t="shared" si="630"/>
        <v>0</v>
      </c>
      <c r="F1296" s="165">
        <f t="shared" si="629"/>
        <v>0</v>
      </c>
      <c r="G1296" s="165">
        <f t="shared" ref="G1296" si="633">F1296/F$1292*100</f>
        <v>0</v>
      </c>
      <c r="H1296" s="228" t="s">
        <v>80</v>
      </c>
    </row>
    <row r="1297" spans="1:8" ht="15.75" customHeight="1" x14ac:dyDescent="0.2">
      <c r="A1297" s="316" t="s">
        <v>495</v>
      </c>
      <c r="B1297" s="319" t="s">
        <v>573</v>
      </c>
      <c r="C1297" s="98" t="s">
        <v>512</v>
      </c>
      <c r="D1297" s="164">
        <f>SUM(D1298:D1301)</f>
        <v>200</v>
      </c>
      <c r="E1297" s="164">
        <f t="shared" ref="E1297" si="634">SUM(E1298:E1301)</f>
        <v>100</v>
      </c>
      <c r="F1297" s="164">
        <f t="shared" ref="F1297" si="635">SUM(F1298:F1301)</f>
        <v>221.1</v>
      </c>
      <c r="G1297" s="164">
        <f t="shared" ref="G1297" si="636">SUM(G1298:G1301)</f>
        <v>100</v>
      </c>
      <c r="H1297" s="7">
        <f t="shared" si="628"/>
        <v>10.549999999999997</v>
      </c>
    </row>
    <row r="1298" spans="1:8" ht="31.5" x14ac:dyDescent="0.2">
      <c r="A1298" s="316"/>
      <c r="B1298" s="319"/>
      <c r="C1298" s="98" t="s">
        <v>513</v>
      </c>
      <c r="D1298" s="164">
        <v>200</v>
      </c>
      <c r="E1298" s="164">
        <f>D1298/D$1297*100</f>
        <v>100</v>
      </c>
      <c r="F1298" s="164">
        <v>221.1</v>
      </c>
      <c r="G1298" s="164">
        <f>F1298/F$1297*100</f>
        <v>100</v>
      </c>
      <c r="H1298" s="7">
        <f t="shared" si="628"/>
        <v>10.549999999999997</v>
      </c>
    </row>
    <row r="1299" spans="1:8" x14ac:dyDescent="0.2">
      <c r="A1299" s="316"/>
      <c r="B1299" s="319"/>
      <c r="C1299" s="98" t="s">
        <v>514</v>
      </c>
      <c r="D1299" s="164">
        <v>0</v>
      </c>
      <c r="E1299" s="254">
        <v>0</v>
      </c>
      <c r="F1299" s="254">
        <v>0</v>
      </c>
      <c r="G1299" s="254">
        <v>0</v>
      </c>
      <c r="H1299" s="7" t="s">
        <v>80</v>
      </c>
    </row>
    <row r="1300" spans="1:8" x14ac:dyDescent="0.2">
      <c r="A1300" s="316"/>
      <c r="B1300" s="319"/>
      <c r="C1300" s="98" t="s">
        <v>515</v>
      </c>
      <c r="D1300" s="254">
        <v>0</v>
      </c>
      <c r="E1300" s="254">
        <v>0</v>
      </c>
      <c r="F1300" s="254">
        <v>0</v>
      </c>
      <c r="G1300" s="254">
        <v>0</v>
      </c>
      <c r="H1300" s="7" t="s">
        <v>80</v>
      </c>
    </row>
    <row r="1301" spans="1:8" x14ac:dyDescent="0.2">
      <c r="A1301" s="316"/>
      <c r="B1301" s="319"/>
      <c r="C1301" s="98" t="s">
        <v>516</v>
      </c>
      <c r="D1301" s="254">
        <v>0</v>
      </c>
      <c r="E1301" s="254">
        <v>0</v>
      </c>
      <c r="F1301" s="254">
        <v>0</v>
      </c>
      <c r="G1301" s="254">
        <v>0</v>
      </c>
      <c r="H1301" s="7" t="s">
        <v>80</v>
      </c>
    </row>
    <row r="1302" spans="1:8" x14ac:dyDescent="0.2">
      <c r="A1302" s="316" t="s">
        <v>664</v>
      </c>
      <c r="B1302" s="319" t="s">
        <v>1003</v>
      </c>
      <c r="C1302" s="98" t="s">
        <v>512</v>
      </c>
      <c r="D1302" s="164">
        <f>D1303+D1304+D1305+D1306</f>
        <v>6135.2</v>
      </c>
      <c r="E1302" s="164">
        <f t="shared" ref="E1302" si="637">SUM(E1303:E1306)</f>
        <v>100</v>
      </c>
      <c r="F1302" s="164">
        <f t="shared" ref="F1302" si="638">SUM(F1303:F1306)</f>
        <v>0</v>
      </c>
      <c r="G1302" s="164">
        <f t="shared" ref="G1302" si="639">SUM(G1303:G1306)</f>
        <v>0</v>
      </c>
      <c r="H1302" s="7">
        <f>F1302/D1302*100-100</f>
        <v>-100</v>
      </c>
    </row>
    <row r="1303" spans="1:8" ht="31.5" x14ac:dyDescent="0.2">
      <c r="A1303" s="316"/>
      <c r="B1303" s="319"/>
      <c r="C1303" s="98" t="s">
        <v>513</v>
      </c>
      <c r="D1303" s="164">
        <v>666</v>
      </c>
      <c r="E1303" s="164">
        <f>D1303/D$1302*100</f>
        <v>10.855391837266918</v>
      </c>
      <c r="F1303" s="164">
        <v>0</v>
      </c>
      <c r="G1303" s="164">
        <v>0</v>
      </c>
      <c r="H1303" s="7">
        <f>F1303/D1303*100-100</f>
        <v>-100</v>
      </c>
    </row>
    <row r="1304" spans="1:8" x14ac:dyDescent="0.2">
      <c r="A1304" s="316"/>
      <c r="B1304" s="319"/>
      <c r="C1304" s="98" t="s">
        <v>514</v>
      </c>
      <c r="D1304" s="164">
        <v>4320.7</v>
      </c>
      <c r="E1304" s="164">
        <f t="shared" ref="E1304:E1306" si="640">D1304/D$1302*100</f>
        <v>70.424762028947711</v>
      </c>
      <c r="F1304" s="164">
        <v>0</v>
      </c>
      <c r="G1304" s="164">
        <v>0</v>
      </c>
      <c r="H1304" s="7">
        <f>F1304/D1304*100-100</f>
        <v>-100</v>
      </c>
    </row>
    <row r="1305" spans="1:8" x14ac:dyDescent="0.2">
      <c r="A1305" s="316"/>
      <c r="B1305" s="319"/>
      <c r="C1305" s="98" t="s">
        <v>515</v>
      </c>
      <c r="D1305" s="164">
        <v>1148.5</v>
      </c>
      <c r="E1305" s="164">
        <f t="shared" si="640"/>
        <v>18.719846133785371</v>
      </c>
      <c r="F1305" s="164">
        <v>0</v>
      </c>
      <c r="G1305" s="164">
        <v>0</v>
      </c>
      <c r="H1305" s="7">
        <f>F1305/D1305*100-100</f>
        <v>-100</v>
      </c>
    </row>
    <row r="1306" spans="1:8" x14ac:dyDescent="0.2">
      <c r="A1306" s="316"/>
      <c r="B1306" s="319"/>
      <c r="C1306" s="98" t="s">
        <v>516</v>
      </c>
      <c r="D1306" s="164">
        <v>0</v>
      </c>
      <c r="E1306" s="164">
        <f t="shared" si="640"/>
        <v>0</v>
      </c>
      <c r="F1306" s="164">
        <v>0</v>
      </c>
      <c r="G1306" s="164">
        <v>0</v>
      </c>
      <c r="H1306" s="7" t="s">
        <v>80</v>
      </c>
    </row>
    <row r="1307" spans="1:8" hidden="1" x14ac:dyDescent="0.2">
      <c r="A1307" s="316" t="s">
        <v>807</v>
      </c>
      <c r="B1307" s="319" t="s">
        <v>665</v>
      </c>
      <c r="C1307" s="98" t="s">
        <v>512</v>
      </c>
      <c r="D1307" s="164">
        <f>SUM(D1308:D1311)</f>
        <v>0</v>
      </c>
      <c r="E1307" s="164" t="e">
        <f t="shared" ref="E1307" si="641">SUM(E1308:E1311)</f>
        <v>#DIV/0!</v>
      </c>
      <c r="F1307" s="164">
        <f t="shared" ref="F1307" si="642">SUM(F1308:F1311)</f>
        <v>0</v>
      </c>
      <c r="G1307" s="164" t="e">
        <f t="shared" ref="G1307" si="643">SUM(G1308:G1311)</f>
        <v>#DIV/0!</v>
      </c>
      <c r="H1307" s="7" t="e">
        <f t="shared" ref="H1307:H1313" si="644">F1307/D1307*100-100</f>
        <v>#DIV/0!</v>
      </c>
    </row>
    <row r="1308" spans="1:8" ht="31.5" hidden="1" x14ac:dyDescent="0.2">
      <c r="A1308" s="316"/>
      <c r="B1308" s="319"/>
      <c r="C1308" s="98" t="s">
        <v>513</v>
      </c>
      <c r="D1308" s="164"/>
      <c r="E1308" s="164" t="e">
        <f>D1308/D$1307*100</f>
        <v>#DIV/0!</v>
      </c>
      <c r="F1308" s="164"/>
      <c r="G1308" s="164" t="e">
        <f>F1308/F$1307*100</f>
        <v>#DIV/0!</v>
      </c>
      <c r="H1308" s="7" t="e">
        <f t="shared" si="644"/>
        <v>#DIV/0!</v>
      </c>
    </row>
    <row r="1309" spans="1:8" hidden="1" x14ac:dyDescent="0.2">
      <c r="A1309" s="316"/>
      <c r="B1309" s="319"/>
      <c r="C1309" s="98" t="s">
        <v>514</v>
      </c>
      <c r="D1309" s="164"/>
      <c r="E1309" s="164" t="e">
        <f t="shared" ref="E1309:G1311" si="645">D1309/D$1307*100</f>
        <v>#DIV/0!</v>
      </c>
      <c r="F1309" s="164"/>
      <c r="G1309" s="164" t="e">
        <f t="shared" si="645"/>
        <v>#DIV/0!</v>
      </c>
      <c r="H1309" s="7" t="e">
        <f t="shared" si="644"/>
        <v>#DIV/0!</v>
      </c>
    </row>
    <row r="1310" spans="1:8" hidden="1" x14ac:dyDescent="0.2">
      <c r="A1310" s="316"/>
      <c r="B1310" s="319"/>
      <c r="C1310" s="98" t="s">
        <v>515</v>
      </c>
      <c r="D1310" s="164"/>
      <c r="E1310" s="164" t="e">
        <f t="shared" si="645"/>
        <v>#DIV/0!</v>
      </c>
      <c r="F1310" s="164"/>
      <c r="G1310" s="164" t="e">
        <f t="shared" si="645"/>
        <v>#DIV/0!</v>
      </c>
      <c r="H1310" s="7" t="e">
        <f t="shared" si="644"/>
        <v>#DIV/0!</v>
      </c>
    </row>
    <row r="1311" spans="1:8" hidden="1" x14ac:dyDescent="0.2">
      <c r="A1311" s="316"/>
      <c r="B1311" s="319"/>
      <c r="C1311" s="98" t="s">
        <v>516</v>
      </c>
      <c r="D1311" s="164"/>
      <c r="E1311" s="164" t="e">
        <f t="shared" si="645"/>
        <v>#DIV/0!</v>
      </c>
      <c r="F1311" s="164"/>
      <c r="G1311" s="164" t="e">
        <f t="shared" si="645"/>
        <v>#DIV/0!</v>
      </c>
      <c r="H1311" s="7" t="e">
        <f t="shared" si="644"/>
        <v>#DIV/0!</v>
      </c>
    </row>
    <row r="1312" spans="1:8" x14ac:dyDescent="0.2">
      <c r="A1312" s="316" t="s">
        <v>807</v>
      </c>
      <c r="B1312" s="319" t="s">
        <v>965</v>
      </c>
      <c r="C1312" s="98" t="s">
        <v>512</v>
      </c>
      <c r="D1312" s="164">
        <f>SUM(D1313:D1316)</f>
        <v>148</v>
      </c>
      <c r="E1312" s="164">
        <f t="shared" ref="E1312" si="646">SUM(E1313:E1316)</f>
        <v>100</v>
      </c>
      <c r="F1312" s="164">
        <f t="shared" ref="F1312" si="647">SUM(F1313:F1316)</f>
        <v>0</v>
      </c>
      <c r="G1312" s="164">
        <f t="shared" ref="G1312" si="648">SUM(G1313:G1316)</f>
        <v>0</v>
      </c>
      <c r="H1312" s="7">
        <f t="shared" si="644"/>
        <v>-100</v>
      </c>
    </row>
    <row r="1313" spans="1:8" ht="31.5" x14ac:dyDescent="0.2">
      <c r="A1313" s="316"/>
      <c r="B1313" s="319"/>
      <c r="C1313" s="98" t="s">
        <v>513</v>
      </c>
      <c r="D1313" s="164">
        <v>148</v>
      </c>
      <c r="E1313" s="164">
        <f>D1313/D$1312*100</f>
        <v>100</v>
      </c>
      <c r="F1313" s="164">
        <v>0</v>
      </c>
      <c r="G1313" s="164">
        <v>0</v>
      </c>
      <c r="H1313" s="7">
        <f t="shared" si="644"/>
        <v>-100</v>
      </c>
    </row>
    <row r="1314" spans="1:8" x14ac:dyDescent="0.2">
      <c r="A1314" s="316"/>
      <c r="B1314" s="319"/>
      <c r="C1314" s="98" t="s">
        <v>514</v>
      </c>
      <c r="D1314" s="164">
        <v>0</v>
      </c>
      <c r="E1314" s="164">
        <f t="shared" ref="E1314:E1316" si="649">D1314/D$1312*100</f>
        <v>0</v>
      </c>
      <c r="F1314" s="164">
        <v>0</v>
      </c>
      <c r="G1314" s="164">
        <v>0</v>
      </c>
      <c r="H1314" s="7" t="s">
        <v>80</v>
      </c>
    </row>
    <row r="1315" spans="1:8" x14ac:dyDescent="0.2">
      <c r="A1315" s="316"/>
      <c r="B1315" s="319"/>
      <c r="C1315" s="98" t="s">
        <v>515</v>
      </c>
      <c r="D1315" s="164">
        <v>0</v>
      </c>
      <c r="E1315" s="164">
        <f t="shared" si="649"/>
        <v>0</v>
      </c>
      <c r="F1315" s="164">
        <v>0</v>
      </c>
      <c r="G1315" s="164">
        <v>0</v>
      </c>
      <c r="H1315" s="7" t="s">
        <v>80</v>
      </c>
    </row>
    <row r="1316" spans="1:8" x14ac:dyDescent="0.2">
      <c r="A1316" s="316"/>
      <c r="B1316" s="319"/>
      <c r="C1316" s="98" t="s">
        <v>516</v>
      </c>
      <c r="D1316" s="164">
        <v>0</v>
      </c>
      <c r="E1316" s="164">
        <f t="shared" si="649"/>
        <v>0</v>
      </c>
      <c r="F1316" s="164">
        <v>0</v>
      </c>
      <c r="G1316" s="164">
        <v>0</v>
      </c>
      <c r="H1316" s="7" t="s">
        <v>80</v>
      </c>
    </row>
    <row r="1317" spans="1:8" ht="15.75" customHeight="1" x14ac:dyDescent="0.2">
      <c r="A1317" s="317" t="s">
        <v>499</v>
      </c>
      <c r="B1317" s="317" t="s">
        <v>934</v>
      </c>
      <c r="C1317" s="119" t="s">
        <v>512</v>
      </c>
      <c r="D1317" s="165">
        <f>SUM(D1318:D1321)</f>
        <v>28201</v>
      </c>
      <c r="E1317" s="165">
        <f t="shared" ref="E1317" si="650">SUM(E1318:E1321)</f>
        <v>100</v>
      </c>
      <c r="F1317" s="165">
        <f t="shared" ref="F1317" si="651">SUM(F1318:F1321)</f>
        <v>12167.7</v>
      </c>
      <c r="G1317" s="165">
        <f t="shared" ref="G1317" si="652">SUM(G1318:G1321)</f>
        <v>100</v>
      </c>
      <c r="H1317" s="228">
        <f>F1317/D1317*100-100</f>
        <v>-56.853657671713762</v>
      </c>
    </row>
    <row r="1318" spans="1:8" ht="31.5" x14ac:dyDescent="0.2">
      <c r="A1318" s="317"/>
      <c r="B1318" s="317"/>
      <c r="C1318" s="119" t="s">
        <v>513</v>
      </c>
      <c r="D1318" s="165">
        <f>D1323+D1328+D1333</f>
        <v>28201</v>
      </c>
      <c r="E1318" s="165">
        <f>D1318/D$1317*100</f>
        <v>100</v>
      </c>
      <c r="F1318" s="165">
        <f>F1323+F1328</f>
        <v>12167.7</v>
      </c>
      <c r="G1318" s="165">
        <f>F1318/F$1317*100</f>
        <v>100</v>
      </c>
      <c r="H1318" s="228">
        <f t="shared" ref="H1318:H1336" si="653">F1318/D1318*100-100</f>
        <v>-56.853657671713762</v>
      </c>
    </row>
    <row r="1319" spans="1:8" x14ac:dyDescent="0.2">
      <c r="A1319" s="317"/>
      <c r="B1319" s="317"/>
      <c r="C1319" s="119" t="s">
        <v>514</v>
      </c>
      <c r="D1319" s="165">
        <f t="shared" ref="D1319:D1321" si="654">D1324+D1329</f>
        <v>0</v>
      </c>
      <c r="E1319" s="165">
        <f t="shared" ref="E1319:G1321" si="655">D1319/D$1317*100</f>
        <v>0</v>
      </c>
      <c r="F1319" s="165">
        <f>F1324+F1329</f>
        <v>0</v>
      </c>
      <c r="G1319" s="165">
        <f t="shared" si="655"/>
        <v>0</v>
      </c>
      <c r="H1319" s="228" t="s">
        <v>80</v>
      </c>
    </row>
    <row r="1320" spans="1:8" x14ac:dyDescent="0.2">
      <c r="A1320" s="317"/>
      <c r="B1320" s="317"/>
      <c r="C1320" s="119" t="s">
        <v>515</v>
      </c>
      <c r="D1320" s="165">
        <f t="shared" si="654"/>
        <v>0</v>
      </c>
      <c r="E1320" s="165">
        <f t="shared" si="655"/>
        <v>0</v>
      </c>
      <c r="F1320" s="165">
        <f>F1325+F1330</f>
        <v>0</v>
      </c>
      <c r="G1320" s="165">
        <f t="shared" si="655"/>
        <v>0</v>
      </c>
      <c r="H1320" s="228" t="s">
        <v>80</v>
      </c>
    </row>
    <row r="1321" spans="1:8" x14ac:dyDescent="0.2">
      <c r="A1321" s="317"/>
      <c r="B1321" s="317"/>
      <c r="C1321" s="119" t="s">
        <v>516</v>
      </c>
      <c r="D1321" s="165">
        <f t="shared" si="654"/>
        <v>0</v>
      </c>
      <c r="E1321" s="165">
        <f t="shared" si="655"/>
        <v>0</v>
      </c>
      <c r="F1321" s="165">
        <f>F1326+F1331</f>
        <v>0</v>
      </c>
      <c r="G1321" s="165">
        <f t="shared" si="655"/>
        <v>0</v>
      </c>
      <c r="H1321" s="228" t="s">
        <v>80</v>
      </c>
    </row>
    <row r="1322" spans="1:8" ht="15.75" customHeight="1" x14ac:dyDescent="0.2">
      <c r="A1322" s="316" t="s">
        <v>501</v>
      </c>
      <c r="B1322" s="316" t="s">
        <v>96</v>
      </c>
      <c r="C1322" s="98" t="s">
        <v>512</v>
      </c>
      <c r="D1322" s="164">
        <f>SUM(D1323:D1326)</f>
        <v>15183</v>
      </c>
      <c r="E1322" s="164">
        <f t="shared" ref="E1322" si="656">SUM(E1323:E1326)</f>
        <v>100</v>
      </c>
      <c r="F1322" s="164">
        <f t="shared" ref="F1322" si="657">SUM(F1323:F1326)</f>
        <v>6909.6</v>
      </c>
      <c r="G1322" s="164">
        <f t="shared" ref="G1322" si="658">SUM(G1323:G1326)</f>
        <v>100</v>
      </c>
      <c r="H1322" s="7">
        <f t="shared" si="653"/>
        <v>-54.491207271290257</v>
      </c>
    </row>
    <row r="1323" spans="1:8" ht="31.5" x14ac:dyDescent="0.2">
      <c r="A1323" s="316"/>
      <c r="B1323" s="316"/>
      <c r="C1323" s="98" t="s">
        <v>513</v>
      </c>
      <c r="D1323" s="67">
        <v>15183</v>
      </c>
      <c r="E1323" s="67">
        <f>D1323/D$1322*100</f>
        <v>100</v>
      </c>
      <c r="F1323" s="67">
        <v>6909.6</v>
      </c>
      <c r="G1323" s="67">
        <f>F1323/F$1322*100</f>
        <v>100</v>
      </c>
      <c r="H1323" s="7">
        <f t="shared" si="653"/>
        <v>-54.491207271290257</v>
      </c>
    </row>
    <row r="1324" spans="1:8" x14ac:dyDescent="0.2">
      <c r="A1324" s="316"/>
      <c r="B1324" s="316"/>
      <c r="C1324" s="98" t="s">
        <v>514</v>
      </c>
      <c r="D1324" s="164">
        <v>0</v>
      </c>
      <c r="E1324" s="254">
        <v>0</v>
      </c>
      <c r="F1324" s="254">
        <v>0</v>
      </c>
      <c r="G1324" s="254">
        <v>0</v>
      </c>
      <c r="H1324" s="7" t="s">
        <v>80</v>
      </c>
    </row>
    <row r="1325" spans="1:8" x14ac:dyDescent="0.2">
      <c r="A1325" s="316"/>
      <c r="B1325" s="316"/>
      <c r="C1325" s="98" t="s">
        <v>515</v>
      </c>
      <c r="D1325" s="254">
        <v>0</v>
      </c>
      <c r="E1325" s="254">
        <v>0</v>
      </c>
      <c r="F1325" s="254">
        <v>0</v>
      </c>
      <c r="G1325" s="254">
        <v>0</v>
      </c>
      <c r="H1325" s="7" t="s">
        <v>80</v>
      </c>
    </row>
    <row r="1326" spans="1:8" x14ac:dyDescent="0.2">
      <c r="A1326" s="316"/>
      <c r="B1326" s="316"/>
      <c r="C1326" s="98" t="s">
        <v>516</v>
      </c>
      <c r="D1326" s="254">
        <v>0</v>
      </c>
      <c r="E1326" s="254">
        <v>0</v>
      </c>
      <c r="F1326" s="254">
        <v>0</v>
      </c>
      <c r="G1326" s="254">
        <v>0</v>
      </c>
      <c r="H1326" s="7" t="s">
        <v>80</v>
      </c>
    </row>
    <row r="1327" spans="1:8" ht="15.75" customHeight="1" x14ac:dyDescent="0.2">
      <c r="A1327" s="316" t="s">
        <v>504</v>
      </c>
      <c r="B1327" s="316" t="s">
        <v>131</v>
      </c>
      <c r="C1327" s="98" t="s">
        <v>512</v>
      </c>
      <c r="D1327" s="164">
        <f>SUM(D1328:D1331)</f>
        <v>13018</v>
      </c>
      <c r="E1327" s="164">
        <f t="shared" ref="E1327" si="659">SUM(E1328:E1331)</f>
        <v>100</v>
      </c>
      <c r="F1327" s="164">
        <f t="shared" ref="F1327" si="660">SUM(F1328:F1331)</f>
        <v>5258.1</v>
      </c>
      <c r="G1327" s="164">
        <f t="shared" ref="G1327" si="661">SUM(G1328:G1331)</f>
        <v>100</v>
      </c>
      <c r="H1327" s="7">
        <f t="shared" si="653"/>
        <v>-59.609002919035184</v>
      </c>
    </row>
    <row r="1328" spans="1:8" ht="31.5" x14ac:dyDescent="0.2">
      <c r="A1328" s="316"/>
      <c r="B1328" s="316"/>
      <c r="C1328" s="98" t="s">
        <v>513</v>
      </c>
      <c r="D1328" s="164">
        <v>13018</v>
      </c>
      <c r="E1328" s="164">
        <f>D1328/D$1327*100</f>
        <v>100</v>
      </c>
      <c r="F1328" s="164">
        <v>5258.1</v>
      </c>
      <c r="G1328" s="164">
        <f>F1328/F$1327*100</f>
        <v>100</v>
      </c>
      <c r="H1328" s="7">
        <f t="shared" si="653"/>
        <v>-59.609002919035184</v>
      </c>
    </row>
    <row r="1329" spans="1:8" x14ac:dyDescent="0.2">
      <c r="A1329" s="316"/>
      <c r="B1329" s="316"/>
      <c r="C1329" s="98" t="s">
        <v>514</v>
      </c>
      <c r="D1329" s="254">
        <v>0</v>
      </c>
      <c r="E1329" s="254">
        <v>0</v>
      </c>
      <c r="F1329" s="254">
        <v>0</v>
      </c>
      <c r="G1329" s="254">
        <v>0</v>
      </c>
      <c r="H1329" s="7" t="s">
        <v>80</v>
      </c>
    </row>
    <row r="1330" spans="1:8" x14ac:dyDescent="0.2">
      <c r="A1330" s="316"/>
      <c r="B1330" s="316"/>
      <c r="C1330" s="98" t="s">
        <v>515</v>
      </c>
      <c r="D1330" s="254">
        <v>0</v>
      </c>
      <c r="E1330" s="254">
        <v>0</v>
      </c>
      <c r="F1330" s="254">
        <v>0</v>
      </c>
      <c r="G1330" s="254">
        <v>0</v>
      </c>
      <c r="H1330" s="7" t="s">
        <v>80</v>
      </c>
    </row>
    <row r="1331" spans="1:8" ht="14.25" customHeight="1" x14ac:dyDescent="0.2">
      <c r="A1331" s="316"/>
      <c r="B1331" s="316"/>
      <c r="C1331" s="98" t="s">
        <v>516</v>
      </c>
      <c r="D1331" s="254">
        <v>0</v>
      </c>
      <c r="E1331" s="254">
        <v>0</v>
      </c>
      <c r="F1331" s="254">
        <v>0</v>
      </c>
      <c r="G1331" s="254">
        <v>0</v>
      </c>
      <c r="H1331" s="7" t="s">
        <v>80</v>
      </c>
    </row>
    <row r="1332" spans="1:8" ht="20.25" hidden="1" customHeight="1" x14ac:dyDescent="0.2">
      <c r="A1332" s="340" t="s">
        <v>964</v>
      </c>
      <c r="B1332" s="340" t="s">
        <v>966</v>
      </c>
      <c r="C1332" s="98" t="s">
        <v>512</v>
      </c>
      <c r="D1332" s="164">
        <f>SUM(D1333:D1336)</f>
        <v>0</v>
      </c>
      <c r="E1332" s="164" t="e">
        <f t="shared" ref="E1332" si="662">SUM(E1333:E1336)</f>
        <v>#DIV/0!</v>
      </c>
      <c r="F1332" s="164">
        <f t="shared" ref="F1332" si="663">SUM(F1333:F1336)</f>
        <v>0</v>
      </c>
      <c r="G1332" s="164" t="e">
        <f t="shared" ref="G1332" si="664">SUM(G1333:G1336)</f>
        <v>#DIV/0!</v>
      </c>
      <c r="H1332" s="7" t="e">
        <f t="shared" si="653"/>
        <v>#DIV/0!</v>
      </c>
    </row>
    <row r="1333" spans="1:8" ht="31.5" hidden="1" x14ac:dyDescent="0.2">
      <c r="A1333" s="341"/>
      <c r="B1333" s="341"/>
      <c r="C1333" s="98" t="s">
        <v>513</v>
      </c>
      <c r="D1333" s="164"/>
      <c r="E1333" s="164" t="e">
        <f>D1333/D$1332*100</f>
        <v>#DIV/0!</v>
      </c>
      <c r="F1333" s="164"/>
      <c r="G1333" s="164" t="e">
        <f>F1333/F$1332*100</f>
        <v>#DIV/0!</v>
      </c>
      <c r="H1333" s="7" t="e">
        <f t="shared" si="653"/>
        <v>#DIV/0!</v>
      </c>
    </row>
    <row r="1334" spans="1:8" hidden="1" x14ac:dyDescent="0.2">
      <c r="A1334" s="341"/>
      <c r="B1334" s="341"/>
      <c r="C1334" s="98" t="s">
        <v>514</v>
      </c>
      <c r="D1334" s="164"/>
      <c r="E1334" s="164" t="e">
        <f t="shared" ref="E1334:G1336" si="665">D1334/D$1332*100</f>
        <v>#DIV/0!</v>
      </c>
      <c r="F1334" s="164"/>
      <c r="G1334" s="164" t="e">
        <f t="shared" si="665"/>
        <v>#DIV/0!</v>
      </c>
      <c r="H1334" s="7" t="e">
        <f t="shared" si="653"/>
        <v>#DIV/0!</v>
      </c>
    </row>
    <row r="1335" spans="1:8" hidden="1" x14ac:dyDescent="0.2">
      <c r="A1335" s="341"/>
      <c r="B1335" s="341"/>
      <c r="C1335" s="98" t="s">
        <v>515</v>
      </c>
      <c r="D1335" s="164"/>
      <c r="E1335" s="164" t="e">
        <f t="shared" si="665"/>
        <v>#DIV/0!</v>
      </c>
      <c r="F1335" s="164"/>
      <c r="G1335" s="164" t="e">
        <f t="shared" si="665"/>
        <v>#DIV/0!</v>
      </c>
      <c r="H1335" s="7" t="e">
        <f t="shared" si="653"/>
        <v>#DIV/0!</v>
      </c>
    </row>
    <row r="1336" spans="1:8" ht="27" hidden="1" customHeight="1" x14ac:dyDescent="0.2">
      <c r="A1336" s="342"/>
      <c r="B1336" s="342"/>
      <c r="C1336" s="98" t="s">
        <v>516</v>
      </c>
      <c r="D1336" s="164"/>
      <c r="E1336" s="164" t="e">
        <f t="shared" si="665"/>
        <v>#DIV/0!</v>
      </c>
      <c r="F1336" s="164"/>
      <c r="G1336" s="164" t="e">
        <f t="shared" si="665"/>
        <v>#DIV/0!</v>
      </c>
      <c r="H1336" s="7" t="e">
        <f t="shared" si="653"/>
        <v>#DIV/0!</v>
      </c>
    </row>
    <row r="1337" spans="1:8" s="34" customFormat="1" ht="15.75" customHeight="1" x14ac:dyDescent="0.2">
      <c r="A1337" s="343" t="s">
        <v>1068</v>
      </c>
      <c r="B1337" s="343" t="s">
        <v>1046</v>
      </c>
      <c r="C1337" s="252" t="s">
        <v>512</v>
      </c>
      <c r="D1337" s="257">
        <f>SUM(D1338:D1341)</f>
        <v>4220.3</v>
      </c>
      <c r="E1337" s="257">
        <f t="shared" ref="E1337" si="666">SUM(E1338:E1341)</f>
        <v>100</v>
      </c>
      <c r="F1337" s="257">
        <f t="shared" ref="F1337" si="667">SUM(F1338:F1341)</f>
        <v>1856.4</v>
      </c>
      <c r="G1337" s="257">
        <f t="shared" ref="G1337" si="668">SUM(G1338:G1341)</f>
        <v>99.999999999999972</v>
      </c>
      <c r="H1337" s="239">
        <f>F1337/D1337*100-100</f>
        <v>-56.012605738928514</v>
      </c>
    </row>
    <row r="1338" spans="1:8" s="34" customFormat="1" ht="31.5" x14ac:dyDescent="0.2">
      <c r="A1338" s="344"/>
      <c r="B1338" s="344"/>
      <c r="C1338" s="252" t="s">
        <v>513</v>
      </c>
      <c r="D1338" s="257">
        <f>D1343+D1353</f>
        <v>475</v>
      </c>
      <c r="E1338" s="257">
        <f>D1338/D$1337*100</f>
        <v>11.255124043314456</v>
      </c>
      <c r="F1338" s="257">
        <f>F1343+F1353</f>
        <v>221.4</v>
      </c>
      <c r="G1338" s="257">
        <f>F1338/F$1337*100</f>
        <v>11.926308985132513</v>
      </c>
      <c r="H1338" s="239">
        <f t="shared" ref="H1338:H1341" si="669">F1338/D1338*100-100</f>
        <v>-53.389473684210529</v>
      </c>
    </row>
    <row r="1339" spans="1:8" s="34" customFormat="1" x14ac:dyDescent="0.2">
      <c r="A1339" s="344"/>
      <c r="B1339" s="344"/>
      <c r="C1339" s="252" t="s">
        <v>514</v>
      </c>
      <c r="D1339" s="257">
        <f>D1344+D1354</f>
        <v>3367.5</v>
      </c>
      <c r="E1339" s="257">
        <f t="shared" ref="E1339:G1341" si="670">D1339/D$1337*100</f>
        <v>79.79290571760302</v>
      </c>
      <c r="F1339" s="257">
        <f>F1344+F1354</f>
        <v>1569.6</v>
      </c>
      <c r="G1339" s="257">
        <f t="shared" si="670"/>
        <v>84.55074337427277</v>
      </c>
      <c r="H1339" s="239">
        <f t="shared" si="669"/>
        <v>-53.389755011135861</v>
      </c>
    </row>
    <row r="1340" spans="1:8" s="34" customFormat="1" x14ac:dyDescent="0.2">
      <c r="A1340" s="344"/>
      <c r="B1340" s="344"/>
      <c r="C1340" s="252" t="s">
        <v>515</v>
      </c>
      <c r="D1340" s="257">
        <f>D1345+D1355</f>
        <v>140.4</v>
      </c>
      <c r="E1340" s="257">
        <f t="shared" si="670"/>
        <v>3.3267777172238944</v>
      </c>
      <c r="F1340" s="257">
        <f>F1345+F1355</f>
        <v>65.400000000000006</v>
      </c>
      <c r="G1340" s="257">
        <f t="shared" si="670"/>
        <v>3.5229476405946993</v>
      </c>
      <c r="H1340" s="239">
        <f t="shared" si="669"/>
        <v>-53.418803418803421</v>
      </c>
    </row>
    <row r="1341" spans="1:8" s="34" customFormat="1" x14ac:dyDescent="0.2">
      <c r="A1341" s="345"/>
      <c r="B1341" s="345"/>
      <c r="C1341" s="252" t="s">
        <v>516</v>
      </c>
      <c r="D1341" s="257">
        <f>D1346+D1356</f>
        <v>237.4</v>
      </c>
      <c r="E1341" s="257">
        <f t="shared" si="670"/>
        <v>5.6251925218586356</v>
      </c>
      <c r="F1341" s="257">
        <f>F1346+F1356</f>
        <v>0</v>
      </c>
      <c r="G1341" s="257">
        <f t="shared" si="670"/>
        <v>0</v>
      </c>
      <c r="H1341" s="239">
        <f t="shared" si="669"/>
        <v>-100</v>
      </c>
    </row>
    <row r="1342" spans="1:8" s="34" customFormat="1" ht="15.75" customHeight="1" x14ac:dyDescent="0.2">
      <c r="A1342" s="340" t="s">
        <v>505</v>
      </c>
      <c r="B1342" s="340" t="s">
        <v>857</v>
      </c>
      <c r="C1342" s="98" t="s">
        <v>512</v>
      </c>
      <c r="D1342" s="164">
        <f>SUM(D1343:D1346)</f>
        <v>3982.9</v>
      </c>
      <c r="E1342" s="164">
        <f t="shared" ref="E1342" si="671">SUM(E1343:E1346)</f>
        <v>100</v>
      </c>
      <c r="F1342" s="164">
        <f t="shared" ref="F1342" si="672">SUM(F1343:F1346)</f>
        <v>1856.4</v>
      </c>
      <c r="G1342" s="164">
        <f t="shared" ref="G1342" si="673">SUM(G1343:G1346)</f>
        <v>99.999999999999972</v>
      </c>
      <c r="H1342" s="7">
        <f>F1342/D1342*100-100</f>
        <v>-53.390745436742073</v>
      </c>
    </row>
    <row r="1343" spans="1:8" s="34" customFormat="1" ht="31.5" x14ac:dyDescent="0.2">
      <c r="A1343" s="341"/>
      <c r="B1343" s="341"/>
      <c r="C1343" s="98" t="s">
        <v>513</v>
      </c>
      <c r="D1343" s="164">
        <v>475</v>
      </c>
      <c r="E1343" s="164">
        <f>D1343/D$1342*100</f>
        <v>11.92598357980366</v>
      </c>
      <c r="F1343" s="164">
        <v>221.4</v>
      </c>
      <c r="G1343" s="164">
        <f>F1343/F$1342*100</f>
        <v>11.926308985132513</v>
      </c>
      <c r="H1343" s="7">
        <f t="shared" ref="H1343:H1356" si="674">F1343/D1343*100-100</f>
        <v>-53.389473684210529</v>
      </c>
    </row>
    <row r="1344" spans="1:8" s="34" customFormat="1" x14ac:dyDescent="0.2">
      <c r="A1344" s="341"/>
      <c r="B1344" s="341"/>
      <c r="C1344" s="98" t="s">
        <v>514</v>
      </c>
      <c r="D1344" s="164">
        <v>3367.5</v>
      </c>
      <c r="E1344" s="164">
        <f t="shared" ref="E1344:G1346" si="675">D1344/D$1342*100</f>
        <v>84.5489467473449</v>
      </c>
      <c r="F1344" s="164">
        <v>1569.6</v>
      </c>
      <c r="G1344" s="164">
        <f t="shared" si="675"/>
        <v>84.55074337427277</v>
      </c>
      <c r="H1344" s="7">
        <f t="shared" si="674"/>
        <v>-53.389755011135861</v>
      </c>
    </row>
    <row r="1345" spans="1:8" s="34" customFormat="1" x14ac:dyDescent="0.2">
      <c r="A1345" s="341"/>
      <c r="B1345" s="341"/>
      <c r="C1345" s="98" t="s">
        <v>515</v>
      </c>
      <c r="D1345" s="164">
        <v>140.4</v>
      </c>
      <c r="E1345" s="164">
        <f t="shared" si="675"/>
        <v>3.5250696728514401</v>
      </c>
      <c r="F1345" s="164">
        <v>65.400000000000006</v>
      </c>
      <c r="G1345" s="164">
        <f t="shared" si="675"/>
        <v>3.5229476405946993</v>
      </c>
      <c r="H1345" s="7">
        <f t="shared" si="674"/>
        <v>-53.418803418803421</v>
      </c>
    </row>
    <row r="1346" spans="1:8" s="34" customFormat="1" x14ac:dyDescent="0.2">
      <c r="A1346" s="342"/>
      <c r="B1346" s="342"/>
      <c r="C1346" s="98" t="s">
        <v>516</v>
      </c>
      <c r="D1346" s="164">
        <v>0</v>
      </c>
      <c r="E1346" s="164">
        <f t="shared" si="675"/>
        <v>0</v>
      </c>
      <c r="F1346" s="164">
        <v>0</v>
      </c>
      <c r="G1346" s="164">
        <f t="shared" si="675"/>
        <v>0</v>
      </c>
      <c r="H1346" s="7" t="s">
        <v>80</v>
      </c>
    </row>
    <row r="1347" spans="1:8" s="34" customFormat="1" x14ac:dyDescent="0.2">
      <c r="A1347" s="340" t="s">
        <v>1175</v>
      </c>
      <c r="B1347" s="340" t="s">
        <v>1176</v>
      </c>
      <c r="C1347" s="137" t="s">
        <v>512</v>
      </c>
      <c r="D1347" s="164">
        <f>SUM(D1348:D1351)</f>
        <v>3982.9</v>
      </c>
      <c r="E1347" s="164">
        <f t="shared" ref="E1347:G1347" si="676">SUM(E1348:E1351)</f>
        <v>100</v>
      </c>
      <c r="F1347" s="164">
        <f>SUM(F1348:F1351)</f>
        <v>1856.4</v>
      </c>
      <c r="G1347" s="164">
        <f t="shared" si="676"/>
        <v>99.999999999999972</v>
      </c>
      <c r="H1347" s="7">
        <f t="shared" si="674"/>
        <v>-53.390745436742073</v>
      </c>
    </row>
    <row r="1348" spans="1:8" s="34" customFormat="1" ht="31.5" x14ac:dyDescent="0.2">
      <c r="A1348" s="341"/>
      <c r="B1348" s="341"/>
      <c r="C1348" s="137" t="s">
        <v>513</v>
      </c>
      <c r="D1348" s="164">
        <v>475</v>
      </c>
      <c r="E1348" s="164">
        <f>D1348/D$1342*100</f>
        <v>11.92598357980366</v>
      </c>
      <c r="F1348" s="164">
        <v>221.4</v>
      </c>
      <c r="G1348" s="164">
        <f>F1348/F$1342*100</f>
        <v>11.926308985132513</v>
      </c>
      <c r="H1348" s="7">
        <f t="shared" si="674"/>
        <v>-53.389473684210529</v>
      </c>
    </row>
    <row r="1349" spans="1:8" s="34" customFormat="1" x14ac:dyDescent="0.2">
      <c r="A1349" s="341"/>
      <c r="B1349" s="341"/>
      <c r="C1349" s="137" t="s">
        <v>514</v>
      </c>
      <c r="D1349" s="164">
        <v>3367.5</v>
      </c>
      <c r="E1349" s="164">
        <f t="shared" ref="E1349:E1351" si="677">D1349/D$1342*100</f>
        <v>84.5489467473449</v>
      </c>
      <c r="F1349" s="164">
        <v>1569.6</v>
      </c>
      <c r="G1349" s="164">
        <f t="shared" ref="G1349:G1351" si="678">F1349/F$1342*100</f>
        <v>84.55074337427277</v>
      </c>
      <c r="H1349" s="7">
        <f t="shared" si="674"/>
        <v>-53.389755011135861</v>
      </c>
    </row>
    <row r="1350" spans="1:8" s="34" customFormat="1" x14ac:dyDescent="0.2">
      <c r="A1350" s="341"/>
      <c r="B1350" s="341"/>
      <c r="C1350" s="137" t="s">
        <v>515</v>
      </c>
      <c r="D1350" s="164">
        <v>140.4</v>
      </c>
      <c r="E1350" s="164">
        <f t="shared" si="677"/>
        <v>3.5250696728514401</v>
      </c>
      <c r="F1350" s="164">
        <v>65.400000000000006</v>
      </c>
      <c r="G1350" s="164">
        <f t="shared" si="678"/>
        <v>3.5229476405946993</v>
      </c>
      <c r="H1350" s="7">
        <f t="shared" si="674"/>
        <v>-53.418803418803421</v>
      </c>
    </row>
    <row r="1351" spans="1:8" s="34" customFormat="1" x14ac:dyDescent="0.2">
      <c r="A1351" s="342"/>
      <c r="B1351" s="342"/>
      <c r="C1351" s="137" t="s">
        <v>516</v>
      </c>
      <c r="D1351" s="164">
        <v>0</v>
      </c>
      <c r="E1351" s="164">
        <f t="shared" si="677"/>
        <v>0</v>
      </c>
      <c r="F1351" s="164">
        <v>0</v>
      </c>
      <c r="G1351" s="164">
        <f t="shared" si="678"/>
        <v>0</v>
      </c>
      <c r="H1351" s="7" t="s">
        <v>80</v>
      </c>
    </row>
    <row r="1352" spans="1:8" s="34" customFormat="1" ht="15.75" customHeight="1" x14ac:dyDescent="0.2">
      <c r="A1352" s="340" t="s">
        <v>506</v>
      </c>
      <c r="B1352" s="340" t="s">
        <v>859</v>
      </c>
      <c r="C1352" s="98" t="s">
        <v>512</v>
      </c>
      <c r="D1352" s="164">
        <f>SUM(D1353:D1356)</f>
        <v>237.4</v>
      </c>
      <c r="E1352" s="164">
        <f>SUM(E1353:E1356)</f>
        <v>100</v>
      </c>
      <c r="F1352" s="164">
        <f t="shared" ref="F1352" si="679">SUM(F1353:F1356)</f>
        <v>0</v>
      </c>
      <c r="G1352" s="164">
        <v>0</v>
      </c>
      <c r="H1352" s="7">
        <f t="shared" si="674"/>
        <v>-100</v>
      </c>
    </row>
    <row r="1353" spans="1:8" s="34" customFormat="1" ht="31.5" x14ac:dyDescent="0.2">
      <c r="A1353" s="341"/>
      <c r="B1353" s="341"/>
      <c r="C1353" s="98" t="s">
        <v>513</v>
      </c>
      <c r="D1353" s="164">
        <v>0</v>
      </c>
      <c r="E1353" s="164">
        <f>D1353/D$1352*100</f>
        <v>0</v>
      </c>
      <c r="F1353" s="164">
        <v>0</v>
      </c>
      <c r="G1353" s="164">
        <v>0</v>
      </c>
      <c r="H1353" s="7" t="s">
        <v>80</v>
      </c>
    </row>
    <row r="1354" spans="1:8" s="34" customFormat="1" x14ac:dyDescent="0.2">
      <c r="A1354" s="341"/>
      <c r="B1354" s="341"/>
      <c r="C1354" s="98" t="s">
        <v>514</v>
      </c>
      <c r="D1354" s="164">
        <v>0</v>
      </c>
      <c r="E1354" s="164">
        <f>D1354/D$1352*100</f>
        <v>0</v>
      </c>
      <c r="F1354" s="164">
        <v>0</v>
      </c>
      <c r="G1354" s="164">
        <v>0</v>
      </c>
      <c r="H1354" s="7" t="s">
        <v>80</v>
      </c>
    </row>
    <row r="1355" spans="1:8" s="34" customFormat="1" x14ac:dyDescent="0.2">
      <c r="A1355" s="341"/>
      <c r="B1355" s="341"/>
      <c r="C1355" s="98" t="s">
        <v>515</v>
      </c>
      <c r="D1355" s="164">
        <v>0</v>
      </c>
      <c r="E1355" s="164">
        <f>D1355/D$1352*100</f>
        <v>0</v>
      </c>
      <c r="F1355" s="164">
        <v>0</v>
      </c>
      <c r="G1355" s="164">
        <v>0</v>
      </c>
      <c r="H1355" s="7" t="s">
        <v>80</v>
      </c>
    </row>
    <row r="1356" spans="1:8" s="34" customFormat="1" x14ac:dyDescent="0.2">
      <c r="A1356" s="342"/>
      <c r="B1356" s="342"/>
      <c r="C1356" s="98" t="s">
        <v>516</v>
      </c>
      <c r="D1356" s="164">
        <v>237.4</v>
      </c>
      <c r="E1356" s="164">
        <f>D1356/D$1352*100</f>
        <v>100</v>
      </c>
      <c r="F1356" s="164">
        <v>0</v>
      </c>
      <c r="G1356" s="164">
        <v>0</v>
      </c>
      <c r="H1356" s="7">
        <f t="shared" si="674"/>
        <v>-100</v>
      </c>
    </row>
    <row r="1357" spans="1:8" s="34" customFormat="1" x14ac:dyDescent="0.2">
      <c r="A1357" s="343" t="s">
        <v>855</v>
      </c>
      <c r="B1357" s="343" t="s">
        <v>1129</v>
      </c>
      <c r="C1357" s="252" t="s">
        <v>512</v>
      </c>
      <c r="D1357" s="257">
        <f>SUM(D1358:D1361)</f>
        <v>4266</v>
      </c>
      <c r="E1357" s="257">
        <f t="shared" ref="E1357" si="680">SUM(E1358:E1361)</f>
        <v>100</v>
      </c>
      <c r="F1357" s="257">
        <f t="shared" ref="F1357" si="681">SUM(F1358:F1361)</f>
        <v>770.9</v>
      </c>
      <c r="G1357" s="257">
        <f t="shared" ref="G1357" si="682">SUM(G1358:G1361)</f>
        <v>100</v>
      </c>
      <c r="H1357" s="239">
        <f t="shared" ref="H1357:H1358" si="683">F1357/D1357*100-100</f>
        <v>-81.929207688701354</v>
      </c>
    </row>
    <row r="1358" spans="1:8" s="34" customFormat="1" ht="31.5" x14ac:dyDescent="0.2">
      <c r="A1358" s="344"/>
      <c r="B1358" s="344"/>
      <c r="C1358" s="252" t="s">
        <v>513</v>
      </c>
      <c r="D1358" s="257">
        <f>D1363+D1368</f>
        <v>4266</v>
      </c>
      <c r="E1358" s="257">
        <f>D1358/D$1357*100</f>
        <v>100</v>
      </c>
      <c r="F1358" s="257">
        <f>F1363+F1368</f>
        <v>770.9</v>
      </c>
      <c r="G1358" s="257">
        <f>F1358/F$1357*100</f>
        <v>100</v>
      </c>
      <c r="H1358" s="239">
        <f t="shared" si="683"/>
        <v>-81.929207688701354</v>
      </c>
    </row>
    <row r="1359" spans="1:8" s="34" customFormat="1" x14ac:dyDescent="0.2">
      <c r="A1359" s="344"/>
      <c r="B1359" s="344"/>
      <c r="C1359" s="252" t="s">
        <v>514</v>
      </c>
      <c r="D1359" s="257">
        <f t="shared" ref="D1359:F1361" si="684">D1364+D1369</f>
        <v>0</v>
      </c>
      <c r="E1359" s="257">
        <f t="shared" ref="E1359:G1361" si="685">D1359/D$1357*100</f>
        <v>0</v>
      </c>
      <c r="F1359" s="257">
        <f t="shared" si="684"/>
        <v>0</v>
      </c>
      <c r="G1359" s="257">
        <f t="shared" si="685"/>
        <v>0</v>
      </c>
      <c r="H1359" s="239" t="s">
        <v>80</v>
      </c>
    </row>
    <row r="1360" spans="1:8" s="34" customFormat="1" x14ac:dyDescent="0.2">
      <c r="A1360" s="344"/>
      <c r="B1360" s="344"/>
      <c r="C1360" s="252" t="s">
        <v>515</v>
      </c>
      <c r="D1360" s="257">
        <f t="shared" si="684"/>
        <v>0</v>
      </c>
      <c r="E1360" s="257">
        <f t="shared" si="685"/>
        <v>0</v>
      </c>
      <c r="F1360" s="257">
        <f t="shared" si="684"/>
        <v>0</v>
      </c>
      <c r="G1360" s="257">
        <f t="shared" si="685"/>
        <v>0</v>
      </c>
      <c r="H1360" s="239" t="s">
        <v>80</v>
      </c>
    </row>
    <row r="1361" spans="1:8" s="34" customFormat="1" x14ac:dyDescent="0.2">
      <c r="A1361" s="345"/>
      <c r="B1361" s="345"/>
      <c r="C1361" s="252" t="s">
        <v>516</v>
      </c>
      <c r="D1361" s="257">
        <f t="shared" si="684"/>
        <v>0</v>
      </c>
      <c r="E1361" s="257">
        <f t="shared" si="685"/>
        <v>0</v>
      </c>
      <c r="F1361" s="257">
        <f t="shared" si="684"/>
        <v>0</v>
      </c>
      <c r="G1361" s="257">
        <f t="shared" si="685"/>
        <v>0</v>
      </c>
      <c r="H1361" s="239" t="s">
        <v>80</v>
      </c>
    </row>
    <row r="1362" spans="1:8" s="34" customFormat="1" ht="15.75" customHeight="1" x14ac:dyDescent="0.2">
      <c r="A1362" s="340" t="s">
        <v>856</v>
      </c>
      <c r="B1362" s="315" t="s">
        <v>411</v>
      </c>
      <c r="C1362" s="98" t="s">
        <v>512</v>
      </c>
      <c r="D1362" s="164">
        <f>SUM(D1363:D1366)</f>
        <v>4250</v>
      </c>
      <c r="E1362" s="164">
        <f t="shared" ref="E1362" si="686">SUM(E1363:E1366)</f>
        <v>100</v>
      </c>
      <c r="F1362" s="164">
        <f t="shared" ref="F1362" si="687">SUM(F1363:F1366)</f>
        <v>770.9</v>
      </c>
      <c r="G1362" s="164">
        <f t="shared" ref="G1362" si="688">SUM(G1363:G1366)</f>
        <v>100</v>
      </c>
      <c r="H1362" s="7">
        <f t="shared" ref="H1362:H1368" si="689">F1362/D1362*100-100</f>
        <v>-81.861176470588234</v>
      </c>
    </row>
    <row r="1363" spans="1:8" s="34" customFormat="1" ht="31.5" x14ac:dyDescent="0.2">
      <c r="A1363" s="341"/>
      <c r="B1363" s="315"/>
      <c r="C1363" s="98" t="s">
        <v>513</v>
      </c>
      <c r="D1363" s="164">
        <v>4250</v>
      </c>
      <c r="E1363" s="164">
        <f>D1363/D$1362*100</f>
        <v>100</v>
      </c>
      <c r="F1363" s="164">
        <v>770.9</v>
      </c>
      <c r="G1363" s="164">
        <f>F1363/F$1362*100</f>
        <v>100</v>
      </c>
      <c r="H1363" s="7">
        <f t="shared" si="689"/>
        <v>-81.861176470588234</v>
      </c>
    </row>
    <row r="1364" spans="1:8" s="34" customFormat="1" x14ac:dyDescent="0.2">
      <c r="A1364" s="341"/>
      <c r="B1364" s="315"/>
      <c r="C1364" s="98" t="s">
        <v>514</v>
      </c>
      <c r="D1364" s="164">
        <v>0</v>
      </c>
      <c r="E1364" s="164">
        <f t="shared" ref="E1364:G1366" si="690">D1364/D$1362*100</f>
        <v>0</v>
      </c>
      <c r="F1364" s="164">
        <v>0</v>
      </c>
      <c r="G1364" s="164">
        <f t="shared" si="690"/>
        <v>0</v>
      </c>
      <c r="H1364" s="7" t="s">
        <v>80</v>
      </c>
    </row>
    <row r="1365" spans="1:8" s="34" customFormat="1" x14ac:dyDescent="0.2">
      <c r="A1365" s="341"/>
      <c r="B1365" s="315"/>
      <c r="C1365" s="98" t="s">
        <v>515</v>
      </c>
      <c r="D1365" s="164">
        <v>0</v>
      </c>
      <c r="E1365" s="164">
        <f>D1365/D$1362*100</f>
        <v>0</v>
      </c>
      <c r="F1365" s="164">
        <v>0</v>
      </c>
      <c r="G1365" s="164">
        <f t="shared" si="690"/>
        <v>0</v>
      </c>
      <c r="H1365" s="7" t="s">
        <v>80</v>
      </c>
    </row>
    <row r="1366" spans="1:8" s="34" customFormat="1" x14ac:dyDescent="0.2">
      <c r="A1366" s="342"/>
      <c r="B1366" s="315"/>
      <c r="C1366" s="98" t="s">
        <v>516</v>
      </c>
      <c r="D1366" s="164">
        <v>0</v>
      </c>
      <c r="E1366" s="164">
        <f t="shared" si="690"/>
        <v>0</v>
      </c>
      <c r="F1366" s="164">
        <v>0</v>
      </c>
      <c r="G1366" s="164">
        <f t="shared" si="690"/>
        <v>0</v>
      </c>
      <c r="H1366" s="7" t="s">
        <v>80</v>
      </c>
    </row>
    <row r="1367" spans="1:8" s="34" customFormat="1" ht="15.75" customHeight="1" x14ac:dyDescent="0.2">
      <c r="A1367" s="340" t="s">
        <v>858</v>
      </c>
      <c r="B1367" s="315" t="s">
        <v>420</v>
      </c>
      <c r="C1367" s="98" t="s">
        <v>512</v>
      </c>
      <c r="D1367" s="164">
        <f>SUM(D1368:D1371)</f>
        <v>16</v>
      </c>
      <c r="E1367" s="164">
        <f t="shared" ref="E1367" si="691">SUM(E1368:E1371)</f>
        <v>100</v>
      </c>
      <c r="F1367" s="164">
        <f t="shared" ref="F1367" si="692">SUM(F1368:F1371)</f>
        <v>0</v>
      </c>
      <c r="G1367" s="164">
        <f t="shared" ref="G1367" si="693">SUM(G1368:G1371)</f>
        <v>0</v>
      </c>
      <c r="H1367" s="7">
        <f t="shared" si="689"/>
        <v>-100</v>
      </c>
    </row>
    <row r="1368" spans="1:8" s="34" customFormat="1" ht="31.5" x14ac:dyDescent="0.2">
      <c r="A1368" s="341"/>
      <c r="B1368" s="315"/>
      <c r="C1368" s="98" t="s">
        <v>513</v>
      </c>
      <c r="D1368" s="164">
        <v>16</v>
      </c>
      <c r="E1368" s="164">
        <f>D1368/D$1367*100</f>
        <v>100</v>
      </c>
      <c r="F1368" s="164">
        <v>0</v>
      </c>
      <c r="G1368" s="164">
        <v>0</v>
      </c>
      <c r="H1368" s="7">
        <f t="shared" si="689"/>
        <v>-100</v>
      </c>
    </row>
    <row r="1369" spans="1:8" s="34" customFormat="1" x14ac:dyDescent="0.2">
      <c r="A1369" s="341"/>
      <c r="B1369" s="315"/>
      <c r="C1369" s="98" t="s">
        <v>514</v>
      </c>
      <c r="D1369" s="164">
        <v>0</v>
      </c>
      <c r="E1369" s="164">
        <f t="shared" ref="E1369:E1371" si="694">D1369/D$1367*100</f>
        <v>0</v>
      </c>
      <c r="F1369" s="164">
        <v>0</v>
      </c>
      <c r="G1369" s="164">
        <v>0</v>
      </c>
      <c r="H1369" s="7" t="s">
        <v>80</v>
      </c>
    </row>
    <row r="1370" spans="1:8" s="34" customFormat="1" x14ac:dyDescent="0.2">
      <c r="A1370" s="341"/>
      <c r="B1370" s="315"/>
      <c r="C1370" s="98" t="s">
        <v>515</v>
      </c>
      <c r="D1370" s="164">
        <v>0</v>
      </c>
      <c r="E1370" s="164">
        <f t="shared" si="694"/>
        <v>0</v>
      </c>
      <c r="F1370" s="164">
        <v>0</v>
      </c>
      <c r="G1370" s="164">
        <v>0</v>
      </c>
      <c r="H1370" s="7" t="s">
        <v>80</v>
      </c>
    </row>
    <row r="1371" spans="1:8" s="34" customFormat="1" x14ac:dyDescent="0.2">
      <c r="A1371" s="342"/>
      <c r="B1371" s="315"/>
      <c r="C1371" s="98" t="s">
        <v>516</v>
      </c>
      <c r="D1371" s="164">
        <v>0</v>
      </c>
      <c r="E1371" s="164">
        <f t="shared" si="694"/>
        <v>0</v>
      </c>
      <c r="F1371" s="164">
        <v>0</v>
      </c>
      <c r="G1371" s="164">
        <v>0</v>
      </c>
      <c r="H1371" s="7" t="s">
        <v>80</v>
      </c>
    </row>
    <row r="1372" spans="1:8" s="43" customFormat="1" x14ac:dyDescent="0.2">
      <c r="A1372" s="337"/>
      <c r="B1372" s="336" t="s">
        <v>860</v>
      </c>
      <c r="C1372" s="100" t="s">
        <v>512</v>
      </c>
      <c r="D1372" s="169">
        <f>SUM(D1373:D1376)</f>
        <v>4677252.8</v>
      </c>
      <c r="E1372" s="169">
        <f>SUM(E1373:E1376)</f>
        <v>100</v>
      </c>
      <c r="F1372" s="169">
        <f>SUM(F1373:F1376)</f>
        <v>2423848.2319999998</v>
      </c>
      <c r="G1372" s="169">
        <f>SUM(G1373:G1376)</f>
        <v>100</v>
      </c>
      <c r="H1372" s="235">
        <f>F1372/D1372*100-100</f>
        <v>-48.177951125498289</v>
      </c>
    </row>
    <row r="1373" spans="1:8" s="43" customFormat="1" ht="34.5" customHeight="1" x14ac:dyDescent="0.2">
      <c r="A1373" s="338"/>
      <c r="B1373" s="336"/>
      <c r="C1373" s="100" t="s">
        <v>513</v>
      </c>
      <c r="D1373" s="169">
        <f>D1358+D1338+D1258+D1223+D1163+D1088+D1033+D993+D928+D658+D443+D338+D118+D8</f>
        <v>2079823</v>
      </c>
      <c r="E1373" s="169">
        <f>D1373/D$1372*100</f>
        <v>44.466764764136762</v>
      </c>
      <c r="F1373" s="169">
        <f>F1358+F1338+F1258+F1223+F1163+F1088+F1033+F993+F928+F658+F443+F338+F118+F8</f>
        <v>1168231.3729999999</v>
      </c>
      <c r="G1373" s="169">
        <f>F1373/F$1372*100</f>
        <v>48.197381237687985</v>
      </c>
      <c r="H1373" s="235">
        <f t="shared" ref="H1373:H1376" si="695">F1373/D1373*100-100</f>
        <v>-43.830250314570037</v>
      </c>
    </row>
    <row r="1374" spans="1:8" s="43" customFormat="1" x14ac:dyDescent="0.2">
      <c r="A1374" s="338"/>
      <c r="B1374" s="336"/>
      <c r="C1374" s="100" t="s">
        <v>514</v>
      </c>
      <c r="D1374" s="169">
        <f>D1359+D1339+D1259+D1224+D1164+D1089+D1034+D994+D929+D659+D444+D339+D119+D9</f>
        <v>319756.40000000002</v>
      </c>
      <c r="E1374" s="169">
        <f t="shared" ref="E1374:G1376" si="696">D1374/D$1372*100</f>
        <v>6.8364147432869142</v>
      </c>
      <c r="F1374" s="169">
        <f>F1359+F1339+F1259+F1224+F1164+F1089+F1034+F994+F929+F659+F444+F339+F119+F9</f>
        <v>214271.15999999997</v>
      </c>
      <c r="G1374" s="169">
        <f t="shared" si="696"/>
        <v>8.8401227919785033</v>
      </c>
      <c r="H1374" s="235">
        <f t="shared" si="695"/>
        <v>-32.98925056699413</v>
      </c>
    </row>
    <row r="1375" spans="1:8" s="43" customFormat="1" x14ac:dyDescent="0.2">
      <c r="A1375" s="338"/>
      <c r="B1375" s="336"/>
      <c r="C1375" s="100" t="s">
        <v>515</v>
      </c>
      <c r="D1375" s="169">
        <f>D1360+D1340+D1260+D1225+D1165+D1090+D1035+D995+D930+D660+D445+D340+D120+D10</f>
        <v>1912370.1</v>
      </c>
      <c r="E1375" s="169">
        <f t="shared" si="696"/>
        <v>40.886609763748503</v>
      </c>
      <c r="F1375" s="169">
        <f>F1360+F1340+F1260+F1225+F1165+F1090+F1035+F995+F930+F660+F445+F340+F120+F10</f>
        <v>898136.34899999993</v>
      </c>
      <c r="G1375" s="169">
        <f t="shared" si="696"/>
        <v>37.054149560301347</v>
      </c>
      <c r="H1375" s="235">
        <f t="shared" si="695"/>
        <v>-53.035432367406294</v>
      </c>
    </row>
    <row r="1376" spans="1:8" s="43" customFormat="1" x14ac:dyDescent="0.2">
      <c r="A1376" s="339"/>
      <c r="B1376" s="336"/>
      <c r="C1376" s="100" t="s">
        <v>516</v>
      </c>
      <c r="D1376" s="169">
        <f>D1361+D1341+D1261+D1226+D1166+D1091+D1036+D996+D931+D661+D446+D341+D121+D11</f>
        <v>365303.3</v>
      </c>
      <c r="E1376" s="169">
        <f t="shared" si="696"/>
        <v>7.810210728827828</v>
      </c>
      <c r="F1376" s="169">
        <f>F1361+F1341+F1261+F1226+F1166+F1091+F1036+F996+F931+F661+F446+F341+F121+F11</f>
        <v>143209.35</v>
      </c>
      <c r="G1376" s="169">
        <f t="shared" si="696"/>
        <v>5.908346410032161</v>
      </c>
      <c r="H1376" s="235">
        <f t="shared" si="695"/>
        <v>-60.797137611404004</v>
      </c>
    </row>
    <row r="1377" spans="1:8" x14ac:dyDescent="0.2">
      <c r="A1377" s="35"/>
      <c r="B1377" s="35"/>
      <c r="C1377" s="36"/>
      <c r="E1377" s="35"/>
      <c r="G1377" s="35"/>
      <c r="H1377" s="236"/>
    </row>
    <row r="1378" spans="1:8" x14ac:dyDescent="0.2">
      <c r="A1378" s="35"/>
      <c r="B1378" s="35"/>
      <c r="C1378" s="36"/>
      <c r="E1378" s="35"/>
      <c r="G1378" s="35"/>
      <c r="H1378" s="236"/>
    </row>
  </sheetData>
  <mergeCells count="555">
    <mergeCell ref="A572:A576"/>
    <mergeCell ref="B572:B576"/>
    <mergeCell ref="A882:A886"/>
    <mergeCell ref="B882:B886"/>
    <mergeCell ref="A887:A891"/>
    <mergeCell ref="B887:B891"/>
    <mergeCell ref="A917:A921"/>
    <mergeCell ref="B917:B921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877:A881"/>
    <mergeCell ref="B877:B881"/>
    <mergeCell ref="A832:A836"/>
    <mergeCell ref="B832:B836"/>
    <mergeCell ref="A837:A841"/>
    <mergeCell ref="B837:B841"/>
    <mergeCell ref="A842:A846"/>
    <mergeCell ref="B842:B846"/>
    <mergeCell ref="A922:A926"/>
    <mergeCell ref="B922:B926"/>
    <mergeCell ref="A892:A896"/>
    <mergeCell ref="B892:B896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A847:A851"/>
    <mergeCell ref="B847:B851"/>
    <mergeCell ref="A852:A856"/>
    <mergeCell ref="B852:B856"/>
    <mergeCell ref="A817:A821"/>
    <mergeCell ref="B817:B821"/>
    <mergeCell ref="A822:A826"/>
    <mergeCell ref="B822:B826"/>
    <mergeCell ref="A827:A831"/>
    <mergeCell ref="B827:B831"/>
    <mergeCell ref="A802:A806"/>
    <mergeCell ref="B802:B806"/>
    <mergeCell ref="A807:A811"/>
    <mergeCell ref="B807:B811"/>
    <mergeCell ref="A812:A816"/>
    <mergeCell ref="B812:B81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47:A751"/>
    <mergeCell ref="B747:B751"/>
    <mergeCell ref="A707:A711"/>
    <mergeCell ref="B707:B711"/>
    <mergeCell ref="A712:A716"/>
    <mergeCell ref="B712:B716"/>
    <mergeCell ref="A717:A721"/>
    <mergeCell ref="B717:B721"/>
    <mergeCell ref="A722:A726"/>
    <mergeCell ref="B722:B726"/>
    <mergeCell ref="A692:A696"/>
    <mergeCell ref="B692:B696"/>
    <mergeCell ref="A697:A701"/>
    <mergeCell ref="B697:B701"/>
    <mergeCell ref="A702:A706"/>
    <mergeCell ref="B702:B70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A12:A16"/>
    <mergeCell ref="B12:B16"/>
    <mergeCell ref="A17:A21"/>
    <mergeCell ref="B17:B21"/>
    <mergeCell ref="A22:A26"/>
    <mergeCell ref="B22:B26"/>
    <mergeCell ref="A657:A661"/>
    <mergeCell ref="B657:B661"/>
    <mergeCell ref="A662:A666"/>
    <mergeCell ref="B662:B666"/>
    <mergeCell ref="A27:A31"/>
    <mergeCell ref="B27:B31"/>
    <mergeCell ref="A32:A36"/>
    <mergeCell ref="B32:B36"/>
    <mergeCell ref="A37:A41"/>
    <mergeCell ref="B37:B41"/>
    <mergeCell ref="A42:A46"/>
    <mergeCell ref="B42:B46"/>
    <mergeCell ref="A52:A56"/>
    <mergeCell ref="B52:B56"/>
    <mergeCell ref="A57:A61"/>
    <mergeCell ref="B57:B61"/>
    <mergeCell ref="B47:B51"/>
    <mergeCell ref="A47:A5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117:A121"/>
    <mergeCell ref="B117:B121"/>
    <mergeCell ref="A107:A111"/>
    <mergeCell ref="B107:B111"/>
    <mergeCell ref="B112:B116"/>
    <mergeCell ref="A112:A116"/>
    <mergeCell ref="A122:A126"/>
    <mergeCell ref="B122:B126"/>
    <mergeCell ref="A87:A91"/>
    <mergeCell ref="B87:B91"/>
    <mergeCell ref="A92:A96"/>
    <mergeCell ref="B92:B96"/>
    <mergeCell ref="A97:A101"/>
    <mergeCell ref="B97:B101"/>
    <mergeCell ref="B102:B106"/>
    <mergeCell ref="A102:A106"/>
    <mergeCell ref="A127:A131"/>
    <mergeCell ref="B127:B131"/>
    <mergeCell ref="A132:A136"/>
    <mergeCell ref="B132:B136"/>
    <mergeCell ref="A137:A141"/>
    <mergeCell ref="B137:B141"/>
    <mergeCell ref="A142:A146"/>
    <mergeCell ref="B142:B146"/>
    <mergeCell ref="A147:A151"/>
    <mergeCell ref="B147:B151"/>
    <mergeCell ref="A177:A181"/>
    <mergeCell ref="B177:B181"/>
    <mergeCell ref="A157:A161"/>
    <mergeCell ref="B157:B161"/>
    <mergeCell ref="A162:A166"/>
    <mergeCell ref="B162:B166"/>
    <mergeCell ref="A167:A171"/>
    <mergeCell ref="B167:B171"/>
    <mergeCell ref="A172:A176"/>
    <mergeCell ref="B172:B176"/>
    <mergeCell ref="A182:A186"/>
    <mergeCell ref="B182:B186"/>
    <mergeCell ref="A187:A191"/>
    <mergeCell ref="B187:B191"/>
    <mergeCell ref="A192:A196"/>
    <mergeCell ref="B192:B196"/>
    <mergeCell ref="A197:A201"/>
    <mergeCell ref="B197:B201"/>
    <mergeCell ref="A202:A206"/>
    <mergeCell ref="B202:B206"/>
    <mergeCell ref="A207:A211"/>
    <mergeCell ref="B207:B211"/>
    <mergeCell ref="A212:A216"/>
    <mergeCell ref="B212:B216"/>
    <mergeCell ref="A227:A231"/>
    <mergeCell ref="B227:B231"/>
    <mergeCell ref="A232:A236"/>
    <mergeCell ref="B232:B236"/>
    <mergeCell ref="A237:A241"/>
    <mergeCell ref="B237:B241"/>
    <mergeCell ref="A222:A226"/>
    <mergeCell ref="B222:B226"/>
    <mergeCell ref="A242:A246"/>
    <mergeCell ref="B242:B246"/>
    <mergeCell ref="A247:A251"/>
    <mergeCell ref="B247:B251"/>
    <mergeCell ref="A252:A256"/>
    <mergeCell ref="B252:B256"/>
    <mergeCell ref="A257:A261"/>
    <mergeCell ref="B257:B261"/>
    <mergeCell ref="A262:A266"/>
    <mergeCell ref="B262:B266"/>
    <mergeCell ref="A267:A271"/>
    <mergeCell ref="B267:B271"/>
    <mergeCell ref="A272:A276"/>
    <mergeCell ref="B272:B276"/>
    <mergeCell ref="A277:A281"/>
    <mergeCell ref="B277:B281"/>
    <mergeCell ref="A282:A286"/>
    <mergeCell ref="B282:B286"/>
    <mergeCell ref="A292:A296"/>
    <mergeCell ref="B292:B296"/>
    <mergeCell ref="A297:A301"/>
    <mergeCell ref="B297:B301"/>
    <mergeCell ref="A307:A311"/>
    <mergeCell ref="B307:B311"/>
    <mergeCell ref="A287:A291"/>
    <mergeCell ref="B287:B291"/>
    <mergeCell ref="A302:A306"/>
    <mergeCell ref="B302:B306"/>
    <mergeCell ref="A312:A316"/>
    <mergeCell ref="B312:B316"/>
    <mergeCell ref="A317:A321"/>
    <mergeCell ref="B317:B321"/>
    <mergeCell ref="A322:A326"/>
    <mergeCell ref="B322:B326"/>
    <mergeCell ref="A327:A331"/>
    <mergeCell ref="B327:B331"/>
    <mergeCell ref="A332:A336"/>
    <mergeCell ref="B332:B336"/>
    <mergeCell ref="A347:A351"/>
    <mergeCell ref="B347:B351"/>
    <mergeCell ref="A337:A341"/>
    <mergeCell ref="B337:B341"/>
    <mergeCell ref="A342:A346"/>
    <mergeCell ref="B342:B346"/>
    <mergeCell ref="A352:A356"/>
    <mergeCell ref="B352:B356"/>
    <mergeCell ref="A357:A361"/>
    <mergeCell ref="B357:B361"/>
    <mergeCell ref="A362:A366"/>
    <mergeCell ref="B362:B366"/>
    <mergeCell ref="A367:A371"/>
    <mergeCell ref="B367:B371"/>
    <mergeCell ref="A372:A376"/>
    <mergeCell ref="B372:B376"/>
    <mergeCell ref="A377:A381"/>
    <mergeCell ref="B377:B381"/>
    <mergeCell ref="A382:A386"/>
    <mergeCell ref="B382:B386"/>
    <mergeCell ref="A387:A391"/>
    <mergeCell ref="B387:B391"/>
    <mergeCell ref="A397:A401"/>
    <mergeCell ref="B397:B401"/>
    <mergeCell ref="A402:A406"/>
    <mergeCell ref="B402:B406"/>
    <mergeCell ref="A392:A396"/>
    <mergeCell ref="B392:B396"/>
    <mergeCell ref="A407:A411"/>
    <mergeCell ref="B407:B411"/>
    <mergeCell ref="A412:A416"/>
    <mergeCell ref="B412:B416"/>
    <mergeCell ref="A417:A421"/>
    <mergeCell ref="B417:B421"/>
    <mergeCell ref="A427:A431"/>
    <mergeCell ref="B427:B431"/>
    <mergeCell ref="A437:A441"/>
    <mergeCell ref="B437:B441"/>
    <mergeCell ref="A422:A426"/>
    <mergeCell ref="B422:B426"/>
    <mergeCell ref="A432:A436"/>
    <mergeCell ref="B432:B436"/>
    <mergeCell ref="A442:A446"/>
    <mergeCell ref="B442:B446"/>
    <mergeCell ref="A447:A451"/>
    <mergeCell ref="B447:B451"/>
    <mergeCell ref="A452:A456"/>
    <mergeCell ref="B452:B456"/>
    <mergeCell ref="A457:A461"/>
    <mergeCell ref="B457:B461"/>
    <mergeCell ref="A462:A466"/>
    <mergeCell ref="B462:B466"/>
    <mergeCell ref="A467:A471"/>
    <mergeCell ref="B467:B471"/>
    <mergeCell ref="A472:A476"/>
    <mergeCell ref="B472:B476"/>
    <mergeCell ref="A477:A481"/>
    <mergeCell ref="B477:B481"/>
    <mergeCell ref="A482:A486"/>
    <mergeCell ref="B482:B486"/>
    <mergeCell ref="A497:A501"/>
    <mergeCell ref="B497:B501"/>
    <mergeCell ref="A487:A491"/>
    <mergeCell ref="B487:B491"/>
    <mergeCell ref="A492:A496"/>
    <mergeCell ref="B492:B496"/>
    <mergeCell ref="A502:A506"/>
    <mergeCell ref="B502:B506"/>
    <mergeCell ref="A517:A521"/>
    <mergeCell ref="B517:B521"/>
    <mergeCell ref="A522:A526"/>
    <mergeCell ref="B522:B526"/>
    <mergeCell ref="A532:A536"/>
    <mergeCell ref="B532:B536"/>
    <mergeCell ref="A507:A511"/>
    <mergeCell ref="B507:B511"/>
    <mergeCell ref="A512:A516"/>
    <mergeCell ref="B512:B516"/>
    <mergeCell ref="A527:A531"/>
    <mergeCell ref="B527:B531"/>
    <mergeCell ref="A542:A546"/>
    <mergeCell ref="B542:B546"/>
    <mergeCell ref="A547:A551"/>
    <mergeCell ref="B547:B551"/>
    <mergeCell ref="A557:A561"/>
    <mergeCell ref="B557:B561"/>
    <mergeCell ref="A562:A566"/>
    <mergeCell ref="B562:B566"/>
    <mergeCell ref="A567:A571"/>
    <mergeCell ref="B567:B571"/>
    <mergeCell ref="A552:A556"/>
    <mergeCell ref="B552:B556"/>
    <mergeCell ref="A577:A581"/>
    <mergeCell ref="B577:B581"/>
    <mergeCell ref="A622:A626"/>
    <mergeCell ref="B622:B626"/>
    <mergeCell ref="A627:A631"/>
    <mergeCell ref="B627:B631"/>
    <mergeCell ref="A582:A586"/>
    <mergeCell ref="B582:B586"/>
    <mergeCell ref="A587:A591"/>
    <mergeCell ref="B587:B591"/>
    <mergeCell ref="A592:A596"/>
    <mergeCell ref="B592:B596"/>
    <mergeCell ref="A597:A601"/>
    <mergeCell ref="B597:B601"/>
    <mergeCell ref="A602:A606"/>
    <mergeCell ref="B602:B606"/>
    <mergeCell ref="A607:A611"/>
    <mergeCell ref="B607:B611"/>
    <mergeCell ref="A612:A616"/>
    <mergeCell ref="B612:B616"/>
    <mergeCell ref="A632:A636"/>
    <mergeCell ref="B632:B636"/>
    <mergeCell ref="A637:A641"/>
    <mergeCell ref="B637:B641"/>
    <mergeCell ref="A642:A646"/>
    <mergeCell ref="B642:B646"/>
    <mergeCell ref="A647:A651"/>
    <mergeCell ref="B647:B651"/>
    <mergeCell ref="A652:A656"/>
    <mergeCell ref="B652:B656"/>
    <mergeCell ref="A962:A966"/>
    <mergeCell ref="B962:B966"/>
    <mergeCell ref="A927:A931"/>
    <mergeCell ref="B927:B931"/>
    <mergeCell ref="A932:A936"/>
    <mergeCell ref="B932:B936"/>
    <mergeCell ref="A937:A941"/>
    <mergeCell ref="B937:B941"/>
    <mergeCell ref="A942:A946"/>
    <mergeCell ref="B942:B946"/>
    <mergeCell ref="A947:A951"/>
    <mergeCell ref="B947:B951"/>
    <mergeCell ref="A957:A961"/>
    <mergeCell ref="B957:B961"/>
    <mergeCell ref="A952:A956"/>
    <mergeCell ref="B952:B956"/>
    <mergeCell ref="A967:A971"/>
    <mergeCell ref="B967:B971"/>
    <mergeCell ref="A972:A976"/>
    <mergeCell ref="B972:B976"/>
    <mergeCell ref="A977:A981"/>
    <mergeCell ref="B977:B981"/>
    <mergeCell ref="A982:A986"/>
    <mergeCell ref="B982:B986"/>
    <mergeCell ref="A987:A991"/>
    <mergeCell ref="B987:B991"/>
    <mergeCell ref="A992:A996"/>
    <mergeCell ref="B992:B996"/>
    <mergeCell ref="A997:A1001"/>
    <mergeCell ref="B997:B1001"/>
    <mergeCell ref="A1002:A1006"/>
    <mergeCell ref="B1002:B1006"/>
    <mergeCell ref="A1007:A1011"/>
    <mergeCell ref="B1007:B1011"/>
    <mergeCell ref="A1012:A1016"/>
    <mergeCell ref="B1012:B1016"/>
    <mergeCell ref="A1017:A1021"/>
    <mergeCell ref="B1017:B1021"/>
    <mergeCell ref="A1022:A1026"/>
    <mergeCell ref="B1022:B1026"/>
    <mergeCell ref="A1027:A1031"/>
    <mergeCell ref="B1027:B1031"/>
    <mergeCell ref="A1032:A1036"/>
    <mergeCell ref="B1032:B1036"/>
    <mergeCell ref="A1037:A1041"/>
    <mergeCell ref="B1037:B1041"/>
    <mergeCell ref="A1042:A1046"/>
    <mergeCell ref="B1042:B1046"/>
    <mergeCell ref="A1047:A1051"/>
    <mergeCell ref="B1047:B1051"/>
    <mergeCell ref="A1052:A1056"/>
    <mergeCell ref="B1052:B1056"/>
    <mergeCell ref="A1057:A1061"/>
    <mergeCell ref="B1057:B1061"/>
    <mergeCell ref="A1062:A1066"/>
    <mergeCell ref="B1062:B1066"/>
    <mergeCell ref="A1102:A1106"/>
    <mergeCell ref="B1102:B1106"/>
    <mergeCell ref="A1107:A1111"/>
    <mergeCell ref="B1107:B1111"/>
    <mergeCell ref="A1112:A1116"/>
    <mergeCell ref="B1112:B1116"/>
    <mergeCell ref="A1067:A1071"/>
    <mergeCell ref="B1067:B1071"/>
    <mergeCell ref="A1072:A1076"/>
    <mergeCell ref="B1072:B1076"/>
    <mergeCell ref="A1077:A1081"/>
    <mergeCell ref="B1077:B1081"/>
    <mergeCell ref="A1082:A1086"/>
    <mergeCell ref="B1082:B1086"/>
    <mergeCell ref="A1087:A1091"/>
    <mergeCell ref="B1087:B1091"/>
    <mergeCell ref="A1092:A1096"/>
    <mergeCell ref="B1092:B1096"/>
    <mergeCell ref="A1097:A1101"/>
    <mergeCell ref="B1097:B1101"/>
    <mergeCell ref="A1117:A1121"/>
    <mergeCell ref="B1117:B1121"/>
    <mergeCell ref="A1122:A1126"/>
    <mergeCell ref="B1122:B1126"/>
    <mergeCell ref="A1127:A1131"/>
    <mergeCell ref="B1127:B1131"/>
    <mergeCell ref="A1132:A1136"/>
    <mergeCell ref="B1132:B1136"/>
    <mergeCell ref="A1142:A1146"/>
    <mergeCell ref="B1142:B1146"/>
    <mergeCell ref="A1137:A1141"/>
    <mergeCell ref="B1137:B1141"/>
    <mergeCell ref="A1342:A1346"/>
    <mergeCell ref="B1342:B1346"/>
    <mergeCell ref="A1352:A1356"/>
    <mergeCell ref="B1352:B1356"/>
    <mergeCell ref="B1322:B1326"/>
    <mergeCell ref="A1282:A1286"/>
    <mergeCell ref="B1282:B1286"/>
    <mergeCell ref="B1312:B1316"/>
    <mergeCell ref="A1332:A1336"/>
    <mergeCell ref="B1332:B1336"/>
    <mergeCell ref="B1302:B1306"/>
    <mergeCell ref="B1307:B1311"/>
    <mergeCell ref="B1317:B1321"/>
    <mergeCell ref="A1327:A1331"/>
    <mergeCell ref="B1327:B1331"/>
    <mergeCell ref="A1237:A1241"/>
    <mergeCell ref="B1237:B1241"/>
    <mergeCell ref="A1242:A1246"/>
    <mergeCell ref="B1242:B1246"/>
    <mergeCell ref="B1372:B1376"/>
    <mergeCell ref="A1372:A1376"/>
    <mergeCell ref="A1267:A1271"/>
    <mergeCell ref="B1267:B1271"/>
    <mergeCell ref="A1272:A1276"/>
    <mergeCell ref="B1272:B1276"/>
    <mergeCell ref="A1277:A1281"/>
    <mergeCell ref="B1277:B1281"/>
    <mergeCell ref="A1307:A1311"/>
    <mergeCell ref="A1312:A1316"/>
    <mergeCell ref="B1362:B1366"/>
    <mergeCell ref="A1362:A1366"/>
    <mergeCell ref="B1367:B1371"/>
    <mergeCell ref="A1367:A1371"/>
    <mergeCell ref="A1357:A1361"/>
    <mergeCell ref="B1357:B1361"/>
    <mergeCell ref="A1347:A1351"/>
    <mergeCell ref="B1347:B1351"/>
    <mergeCell ref="A1337:A1341"/>
    <mergeCell ref="B1337:B1341"/>
    <mergeCell ref="A1232:A1236"/>
    <mergeCell ref="B1232:B1236"/>
    <mergeCell ref="A1152:A1156"/>
    <mergeCell ref="B1152:B1156"/>
    <mergeCell ref="A1157:A1161"/>
    <mergeCell ref="B1157:B1161"/>
    <mergeCell ref="A1177:A1181"/>
    <mergeCell ref="B1177:B1181"/>
    <mergeCell ref="A1182:A1186"/>
    <mergeCell ref="B1182:B1186"/>
    <mergeCell ref="A1212:A1216"/>
    <mergeCell ref="B1212:B1216"/>
    <mergeCell ref="A1217:A1221"/>
    <mergeCell ref="B1217:B1221"/>
    <mergeCell ref="A1227:A1231"/>
    <mergeCell ref="A1207:A1211"/>
    <mergeCell ref="B1207:B1211"/>
    <mergeCell ref="A1172:A1176"/>
    <mergeCell ref="B1172:B1176"/>
    <mergeCell ref="A1197:A1201"/>
    <mergeCell ref="B1197:B1201"/>
    <mergeCell ref="A152:A156"/>
    <mergeCell ref="B152:B156"/>
    <mergeCell ref="A217:A221"/>
    <mergeCell ref="B217:B221"/>
    <mergeCell ref="A537:A541"/>
    <mergeCell ref="B537:B541"/>
    <mergeCell ref="A1302:A1306"/>
    <mergeCell ref="A1222:A1226"/>
    <mergeCell ref="B1222:B1226"/>
    <mergeCell ref="A1202:A1206"/>
    <mergeCell ref="B1202:B1206"/>
    <mergeCell ref="A1162:A1166"/>
    <mergeCell ref="B1162:B1166"/>
    <mergeCell ref="B1227:B1231"/>
    <mergeCell ref="A1192:A1196"/>
    <mergeCell ref="B1192:B1196"/>
    <mergeCell ref="A1167:A1171"/>
    <mergeCell ref="B1167:B1171"/>
    <mergeCell ref="A1147:A1151"/>
    <mergeCell ref="B1147:B1151"/>
    <mergeCell ref="A1187:A1191"/>
    <mergeCell ref="B1187:B1191"/>
    <mergeCell ref="A617:A621"/>
    <mergeCell ref="B617:B621"/>
    <mergeCell ref="A1247:A1251"/>
    <mergeCell ref="B1247:B1251"/>
    <mergeCell ref="A1317:A1321"/>
    <mergeCell ref="A1322:A1326"/>
    <mergeCell ref="A1257:A1261"/>
    <mergeCell ref="B1257:B1261"/>
    <mergeCell ref="A1262:A1266"/>
    <mergeCell ref="B1262:B1266"/>
    <mergeCell ref="A1287:A1291"/>
    <mergeCell ref="B1287:B1291"/>
    <mergeCell ref="A1292:A1296"/>
    <mergeCell ref="B1292:B1296"/>
    <mergeCell ref="A1297:A1301"/>
    <mergeCell ref="B1297:B1301"/>
    <mergeCell ref="B1252:B1256"/>
    <mergeCell ref="A1252:A1256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rowBreaks count="16" manualBreakCount="16">
    <brk id="71" max="7" man="1"/>
    <brk id="146" max="7" man="1"/>
    <brk id="220" max="7" man="1"/>
    <brk id="295" max="7" man="1"/>
    <brk id="371" max="7" man="1"/>
    <brk id="438" max="7" man="1"/>
    <brk id="546" max="7" man="1"/>
    <brk id="665" max="7" man="1"/>
    <brk id="851" max="7" man="1"/>
    <brk id="911" max="7" man="1"/>
    <brk id="981" max="7" man="1"/>
    <brk id="1041" max="7" man="1"/>
    <brk id="1101" max="7" man="1"/>
    <brk id="1171" max="7" man="1"/>
    <brk id="1251" max="7" man="1"/>
    <brk id="132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2020-08-17T11:59:52Z</cp:lastPrinted>
  <dcterms:created xsi:type="dcterms:W3CDTF">1996-10-08T23:32:33Z</dcterms:created>
  <dcterms:modified xsi:type="dcterms:W3CDTF">2020-08-17T15:11:49Z</dcterms:modified>
</cp:coreProperties>
</file>