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1 год\1 квартал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definedNames>
    <definedName name="_xlnm.Print_Area" localSheetId="0">'форма 2'!$A$1:$H$113</definedName>
    <definedName name="_xlnm.Print_Area" localSheetId="1">'форма 4'!$A$1:$H$151</definedName>
  </definedNames>
  <calcPr calcId="152511"/>
</workbook>
</file>

<file path=xl/calcChain.xml><?xml version="1.0" encoding="utf-8"?>
<calcChain xmlns="http://schemas.openxmlformats.org/spreadsheetml/2006/main">
  <c r="H131" i="10" l="1"/>
  <c r="H130" i="10"/>
  <c r="H129" i="10"/>
  <c r="F127" i="10"/>
  <c r="E127" i="10"/>
  <c r="D127" i="10"/>
  <c r="F76" i="10"/>
  <c r="D76" i="10"/>
  <c r="F75" i="10"/>
  <c r="D75" i="10"/>
  <c r="F74" i="10"/>
  <c r="D74" i="10"/>
  <c r="F73" i="10"/>
  <c r="D73" i="10"/>
  <c r="H38" i="10"/>
  <c r="F37" i="10"/>
  <c r="G38" i="10" s="1"/>
  <c r="G37" i="10" s="1"/>
  <c r="D37" i="10"/>
  <c r="E41" i="10" s="1"/>
  <c r="H113" i="8"/>
  <c r="H112" i="8"/>
  <c r="H111" i="8"/>
  <c r="H110" i="8"/>
  <c r="H108" i="8"/>
  <c r="H106" i="8"/>
  <c r="H105" i="8"/>
  <c r="H104" i="8"/>
  <c r="H103" i="8"/>
  <c r="H101" i="8"/>
  <c r="H100" i="8"/>
  <c r="H99" i="8"/>
  <c r="H98" i="8"/>
  <c r="H97" i="8"/>
  <c r="H96" i="8"/>
  <c r="H95" i="8"/>
  <c r="H86" i="8"/>
  <c r="H74" i="8"/>
  <c r="H73" i="8"/>
  <c r="H72" i="8"/>
  <c r="H70" i="8"/>
  <c r="H69" i="8"/>
  <c r="H68" i="8"/>
  <c r="H67" i="8"/>
  <c r="H61" i="8"/>
  <c r="H60" i="8"/>
  <c r="H59" i="8"/>
  <c r="H57" i="8"/>
  <c r="H56" i="8"/>
  <c r="H55" i="8"/>
  <c r="H54" i="8"/>
  <c r="H52" i="8"/>
  <c r="H51" i="8"/>
  <c r="H49" i="8"/>
  <c r="H47" i="8"/>
  <c r="H46" i="8"/>
  <c r="H45" i="8"/>
  <c r="H44" i="8"/>
  <c r="H43" i="8"/>
  <c r="H42" i="8"/>
  <c r="H41" i="8"/>
  <c r="H40" i="8"/>
  <c r="H39" i="8"/>
  <c r="H38" i="8"/>
  <c r="H37" i="8"/>
  <c r="H35" i="8"/>
  <c r="H34" i="8"/>
  <c r="H33" i="8"/>
  <c r="H31" i="8"/>
  <c r="H30" i="8"/>
  <c r="H29" i="8"/>
  <c r="H28" i="8"/>
  <c r="H27" i="8"/>
  <c r="H26" i="8"/>
  <c r="H25" i="8"/>
  <c r="H23" i="8"/>
  <c r="H22" i="8"/>
  <c r="H21" i="8"/>
  <c r="H20" i="8"/>
  <c r="H19" i="8"/>
  <c r="H18" i="8"/>
  <c r="H17" i="8"/>
  <c r="H16" i="8"/>
  <c r="H14" i="8"/>
  <c r="H13" i="8"/>
  <c r="H12" i="8"/>
  <c r="H11" i="8"/>
  <c r="H10" i="8"/>
  <c r="H9" i="8"/>
  <c r="H127" i="10" l="1"/>
  <c r="F72" i="10"/>
  <c r="G40" i="10"/>
  <c r="D150" i="10"/>
  <c r="E38" i="10"/>
  <c r="E37" i="10" s="1"/>
  <c r="E40" i="10"/>
  <c r="G41" i="10"/>
  <c r="G39" i="10"/>
  <c r="H37" i="10"/>
  <c r="E39" i="10"/>
  <c r="D72" i="10"/>
  <c r="F151" i="10"/>
  <c r="D151" i="10" l="1"/>
  <c r="H151" i="10" s="1"/>
  <c r="F149" i="10"/>
  <c r="F150" i="10"/>
  <c r="F148" i="10"/>
  <c r="D149" i="10"/>
  <c r="E76" i="10"/>
  <c r="E74" i="10"/>
  <c r="E75" i="10"/>
  <c r="E73" i="10"/>
  <c r="D148" i="10"/>
  <c r="H149" i="10" l="1"/>
  <c r="F147" i="10"/>
  <c r="G148" i="10" s="1"/>
  <c r="H150" i="10"/>
  <c r="D147" i="10"/>
  <c r="H148" i="10"/>
  <c r="E72" i="10"/>
  <c r="H147" i="10" l="1"/>
  <c r="G151" i="10"/>
  <c r="G149" i="10"/>
  <c r="G150" i="10"/>
  <c r="E151" i="10"/>
  <c r="E150" i="10"/>
  <c r="E149" i="10"/>
  <c r="E148" i="10"/>
  <c r="G147" i="10" l="1"/>
  <c r="E147" i="10"/>
</calcChain>
</file>

<file path=xl/sharedStrings.xml><?xml version="1.0" encoding="utf-8"?>
<sst xmlns="http://schemas.openxmlformats.org/spreadsheetml/2006/main" count="665" uniqueCount="289">
  <si>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</si>
  <si>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</si>
  <si>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</si>
  <si>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</si>
  <si>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</si>
  <si>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</si>
  <si>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</si>
  <si>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</si>
  <si>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</si>
  <si>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</si>
  <si>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</si>
  <si>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</si>
  <si>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</si>
  <si>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</si>
  <si>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</si>
  <si>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</si>
  <si>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</si>
  <si>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</si>
  <si>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</si>
  <si>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</si>
  <si>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</si>
  <si>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</si>
  <si>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</si>
  <si>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</si>
  <si>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шт.</t>
  </si>
  <si>
    <t>чел.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</si>
  <si>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</si>
  <si>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</si>
  <si>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</si>
  <si>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</si>
  <si>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</si>
  <si>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</si>
  <si>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</si>
  <si>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</si>
  <si>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</si>
  <si>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</si>
  <si>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</si>
  <si>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</si>
  <si>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</si>
  <si>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</si>
  <si>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6.</t>
  </si>
  <si>
    <t>Средняя продолжительность жизни</t>
  </si>
  <si>
    <t>лет</t>
  </si>
  <si>
    <t>Уровень достижения показателей муниципальной программы и ее подпрограмм</t>
  </si>
  <si>
    <t>6.4.2.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</si>
  <si>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</si>
  <si>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</si>
  <si>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</si>
  <si>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</si>
  <si>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</si>
  <si>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</si>
  <si>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тыс. рублей</t>
  </si>
  <si>
    <t>8.3.3.1.</t>
  </si>
  <si>
    <t>8.3.3.2.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</si>
  <si>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</si>
  <si>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</si>
  <si>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</si>
  <si>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</si>
  <si>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</si>
  <si>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</si>
  <si>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</si>
  <si>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</si>
  <si>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Доля выполненных проектов планировки территорий в общем необходимом количестве</t>
  </si>
  <si>
    <t>Потребление топливно-энергетических ресурсов муниципальными учреждениями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</si>
  <si>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</si>
  <si>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</si>
  <si>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</si>
  <si>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</si>
  <si>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10.3.1.</t>
  </si>
  <si>
    <t>11.</t>
  </si>
  <si>
    <t>11.1.1.</t>
  </si>
  <si>
    <t>11.2.</t>
  </si>
  <si>
    <t>Доля граждан, имеющих доступ к получе-нию государственных и муниципальных услуг по принципу «одного окна» по месту пребывания, в том числе в МАУ МФЦ, %</t>
  </si>
  <si>
    <t>Доля граждан, удовлетворенных качеством предоставления государственных и муниципальных услуг в МАУ МФЦ, %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</si>
  <si>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</si>
  <si>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</si>
  <si>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Количество заявителей, получивших услуги на площадке МАУ МФЦ, человек</t>
  </si>
  <si>
    <t>человек</t>
  </si>
  <si>
    <t>11.2.2.</t>
  </si>
  <si>
    <t>Основное мероприятие «Обеспечение информационной безопасности в МАУ МФЦ»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</si>
  <si>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</si>
  <si>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</si>
  <si>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</si>
  <si>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</si>
  <si>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тыс.руб</t>
  </si>
  <si>
    <t>13.1.</t>
  </si>
  <si>
    <t>13.2.</t>
  </si>
  <si>
    <t>13.3.</t>
  </si>
  <si>
    <t>Основное мероприятие "Развитие сети учреждений культурно-досугового типа"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</si>
  <si>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</si>
  <si>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</si>
  <si>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</si>
  <si>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</si>
  <si>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</si>
  <si>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</si>
  <si>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</si>
  <si>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</si>
  <si>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</si>
  <si>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</si>
  <si>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</si>
  <si>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Основное мероприятие "Организация бухгалтерского обслуживания учреждений"</t>
  </si>
  <si>
    <t>Всего, том числе:</t>
  </si>
  <si>
    <t xml:space="preserve">Федеральный бюджет 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</si>
  <si>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</si>
  <si>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</si>
  <si>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</si>
  <si>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>5.</t>
  </si>
  <si>
    <t>10.1.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</si>
  <si>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</si>
  <si>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</si>
  <si>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</si>
  <si>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</si>
  <si>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</si>
  <si>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</si>
  <si>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</si>
  <si>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</si>
  <si>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</si>
  <si>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Протяженность построенных подъездных дорог с твердым покрытием к сельским населенным пунктам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</si>
  <si>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</si>
  <si>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10.1.2.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</si>
  <si>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</si>
  <si>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</si>
  <si>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</si>
  <si>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</si>
  <si>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</si>
  <si>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газетных площадей с информацией о деятельности органов местного самоуправления, в общем объеме тиража</t>
  </si>
  <si>
    <t>Доля сотрудников   редакций СМИ, принявших участие в творческих профессиональных конкурсах, от общего числа сотрудников</t>
  </si>
  <si>
    <t>Количество посадочных мест в предприятиях общественного питания</t>
  </si>
  <si>
    <t>кол-во семей</t>
  </si>
  <si>
    <t>9.7.1.</t>
  </si>
  <si>
    <t>9.7.2.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</si>
  <si>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</si>
  <si>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общественных территорий»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</si>
  <si>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</si>
  <si>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</si>
  <si>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</si>
  <si>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10.4.</t>
  </si>
  <si>
    <t>14.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</si>
  <si>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</si>
  <si>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</si>
  <si>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Мероприятие «Субсидирование части затрат субъектов малого и среднего предпринимательства (гранты) – производителей товаров, работ, услуг, предоставляемых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взнос)»</t>
  </si>
  <si>
    <t>Количество субъектов малого и среднего предпринимательства, получателей субсидии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</t>
  </si>
  <si>
    <t>Наименование программы, подпрограммы, основного мероприятия</t>
  </si>
  <si>
    <t>Подпрограмма 2. «Повышение качества и доступности государственных и муниципальных услуг »</t>
  </si>
  <si>
    <t>прогрессивный</t>
  </si>
  <si>
    <t>регрессивный</t>
  </si>
  <si>
    <t>Муниципальная программа «Обеспечение безопасности жизнедеятельности населения  Губкинского городского округа»</t>
  </si>
  <si>
    <t xml:space="preserve">Подпрограмма 1 "Строительство (реконструкция) подъездных дорог с твердым покрытием к населенным пунктам Губкинского городского округа"                    </t>
  </si>
  <si>
    <t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округа"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</si>
  <si>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</si>
  <si>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</si>
  <si>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</si>
  <si>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</si>
  <si>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</si>
  <si>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12.3.3.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</si>
  <si>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</si>
  <si>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Соотношение средней заработной платы социальных работников и средней заработной платы в Белгородской области</t>
  </si>
  <si>
    <t xml:space="preserve">Муниципальная программа
"Социальная поддержка граждан в Губкинском городском округе" 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</si>
  <si>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</si>
  <si>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</si>
  <si>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13.</t>
  </si>
  <si>
    <t>Доля населения, систематически занимающегося физической культурой и спортом в возрасте от 3 до 79 лет</t>
  </si>
  <si>
    <t>Основное мероприятие "Строительство (реконструкция) автомобильных дорог общего пользования"</t>
  </si>
  <si>
    <t xml:space="preserve">  Основное мероприятие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</si>
  <si>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</si>
  <si>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15.</t>
  </si>
  <si>
    <t>Муниципальная программа «Укрепление общественного здоровья в Губкинском городском округе  Белгородской области на 2021-2024 годы»</t>
  </si>
  <si>
    <t>литр</t>
  </si>
  <si>
    <t>тыс.штук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</si>
  <si>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</si>
  <si>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</si>
  <si>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</si>
  <si>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</si>
  <si>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>Муниципальная программа «Обеспечение доступным и комфортным жильем и коммунальными услугами жителей Губкинского городского округа  Белгородской области»</t>
  </si>
  <si>
    <t>Муниципальная программа «Энергосбережение и повышение энергетической эффективности бюджетной сферы Губкинского городского округа  Белгородской области»</t>
  </si>
  <si>
    <t>Муниципальная программа «Формирование современной городской среды на территории Губкинского городского округа  Белгородской области на 2018-2024 годы»</t>
  </si>
  <si>
    <t>Уровнь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«Губкин-ТВ»,%</t>
  </si>
  <si>
    <t>Муниципальная программа "Молодежь Губкинского городского округа Белгородской области"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</si>
  <si>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</si>
  <si>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 xml:space="preserve">Муниципальная программа "Социальная поддержка граждан в  Губкинском городском округе Белгородской области" </t>
  </si>
  <si>
    <t>Муниципальная программа 
"Молодежь Губкинского городского округа Белгородской области"</t>
  </si>
  <si>
    <t>Муниципальная программа «Развитие образования Губкинского городского округа Белгородской области»</t>
  </si>
  <si>
    <t>Муниципальная программа "Развитие образования Губкинского городского округа Белгородской области"</t>
  </si>
  <si>
    <t>Муниципальная программа "Развитие культуры, искусства и туризма  Губкинского городского округа Белгородской области"</t>
  </si>
  <si>
    <t>Муниципальная программа "Развитие культуры, искусства и туризма Губкинского городского округа Белгородской области"</t>
  </si>
  <si>
    <t>Муниципальная программа "Развитие информационного общества в Губкинском городском округе Белгородской области"</t>
  </si>
  <si>
    <t>Количество граждан, получивших субсидию на возмещение части затрат на уплату процентов за пользование жилищным (ипотечным) кредитом (займом), полученным в кредитных и иных организациях</t>
  </si>
  <si>
    <t>Муниципальная программа «Развитие информационного общества в Губкинском городском округе Белгородской области»</t>
  </si>
  <si>
    <t>Форма 2 сводная "Сведения о достижении значений целевых показателей муниципальных программ Губкинского городского округа Белгородской области                                                 за 1 квартал 2021 года"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</si>
  <si>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</si>
  <si>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Муниципальная программа «Обеспечение населения Губкинского городского округа Белгородской области информацией о деятельности органов местного самоуправления в печатных и электронных средствах массовой информации »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</si>
  <si>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области"</t>
  </si>
  <si>
    <t xml:space="preserve"> Муниципальная программа "Развитие автомобильных дорог общего пользования местного значения Губкинского городского округа Белгородской области"</t>
  </si>
  <si>
    <t xml:space="preserve">Подпрограмма 1 «Строительство (реконструкция) подъездных дорог с твердым покрытием к населенным пунктам Губкинского городского округа Белгородской области" </t>
  </si>
  <si>
    <t>Муниципальная программа «Развитие имущественно-земельных отношений в Губкинском городском округе Белгородской области»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</si>
  <si>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Формирование современной городской среды на территории Губкинского городского округа Белгородской области на 2018-2024 годы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</si>
  <si>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Энергосбережение и повышение энергетической эффективности бюджетной сферы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</si>
  <si>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t>Форма 4 сводная. "Сведения о ресурсном обеспечении муниципальных программ Губкинского городского округа Белгородской области за 1 квартал 2021 года"</t>
  </si>
  <si>
    <t>Доля молодежи в возрасте от 14 до 30 лет, участвующей в добровольческой деятельности от общего числа молодежи Губкинского городского округа в возрасте от 14 до 30 лет</t>
  </si>
  <si>
    <t>Доля граждан, получающих меры социальной поддержки, в общей численности граждан, обратившихся за получением мер социальной поддержки, в соответствии с нормативными правовыми актами Российской Федерации, Белгородской области, Губкинского городского округа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</si>
  <si>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</si>
  <si>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Белгородской области информацией о деятельности органов местного самоуправления в печатных и электронных  средствах массовой информации»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</si>
  <si>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 Белгородской области"</t>
  </si>
  <si>
    <t>Доля общей площади капитально отремонтированных многоквартирных домов в общей площади многоквартирных домов, требующих проведения капитального ремонта</t>
  </si>
  <si>
    <t>Доля количества капитально отремонтированных многоквартирных домов в общем количестве многоквартирных домов, требующих проведения капитального ремонта</t>
  </si>
  <si>
    <t>Муниципальная программа "Развитие автомобильных дорог общего пользования местного значения Губкинского городского округа Белгородской области"</t>
  </si>
  <si>
    <t>Муниципальная программа "Развитие имущественно-земельных отношений в Губкинском городском округе Белгородской области"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</si>
  <si>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</si>
  <si>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</si>
  <si>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</si>
  <si>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</si>
  <si>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 Белгородской области</t>
  </si>
  <si>
    <t>Доля граждан, принявших участие в решении вопросов развития городской среды от общего количества граждан в возрасте до 14 лет, проживающих в Губкинском городском округе Белгородской области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</si>
  <si>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Укрепление общественного здоровья в Губкинском городском округе Белгородской области на 2021-2024 годы</t>
    </r>
    <r>
      <rPr>
        <b/>
        <sz val="12"/>
        <rFont val="Calibri"/>
        <family val="2"/>
        <charset val="204"/>
      </rPr>
      <t>»</t>
    </r>
  </si>
  <si>
    <t xml:space="preserve">Розничная продажа алкогольной продукции на душу населения </t>
  </si>
  <si>
    <t xml:space="preserve">Розничная продажа сигарет и папирос на душу населения  </t>
  </si>
  <si>
    <t xml:space="preserve">Охват взрослого населения городского округа профилактическими осмотрами от числа подлежащих осмотрам </t>
  </si>
  <si>
    <t xml:space="preserve">Охват мероприятиями по  диспансеризации взрослого населения городского  округа от числа подлежащих диспансеризации 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</si>
  <si>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</si>
  <si>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</si>
  <si>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</si>
  <si>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</si>
  <si>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</si>
  <si>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</si>
  <si>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</si>
  <si>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</si>
  <si>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</si>
  <si>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</si>
  <si>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</si>
  <si>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</si>
  <si>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</si>
  <si>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</si>
  <si>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</si>
  <si>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</si>
  <si>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</si>
  <si>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</si>
  <si>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</si>
  <si>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</si>
  <si>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</si>
  <si>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</si>
  <si>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</si>
  <si>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</si>
  <si>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</si>
  <si>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</si>
  <si>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</si>
  <si>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</si>
  <si>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</si>
  <si>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</si>
  <si>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</si>
  <si>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</si>
  <si>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</si>
  <si>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</si>
  <si>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</si>
  <si>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6.1.</t>
  </si>
  <si>
    <t>6.2.</t>
  </si>
  <si>
    <t>6.3.</t>
  </si>
  <si>
    <t>7.1.</t>
  </si>
  <si>
    <t>7.2.</t>
  </si>
  <si>
    <t>7.3.</t>
  </si>
  <si>
    <t>7.4.</t>
  </si>
  <si>
    <t>8.1.</t>
  </si>
  <si>
    <t>8.2.</t>
  </si>
  <si>
    <t>8.3.</t>
  </si>
  <si>
    <t>9.1.</t>
  </si>
  <si>
    <t>9.2.</t>
  </si>
  <si>
    <t>9.3.</t>
  </si>
  <si>
    <t>9.4.</t>
  </si>
  <si>
    <t>9.5.</t>
  </si>
  <si>
    <t>9.6.</t>
  </si>
  <si>
    <t>9.7.</t>
  </si>
  <si>
    <t>9.8.</t>
  </si>
  <si>
    <t>10.2.</t>
  </si>
  <si>
    <t>10.3.</t>
  </si>
  <si>
    <t>10.5.</t>
  </si>
  <si>
    <t>11.1.</t>
  </si>
  <si>
    <t>12.1.</t>
  </si>
  <si>
    <t>12.2.</t>
  </si>
  <si>
    <t>12.3.</t>
  </si>
  <si>
    <t>12.4.</t>
  </si>
  <si>
    <t>12.5.</t>
  </si>
  <si>
    <t>12.6.</t>
  </si>
  <si>
    <t>12.7.</t>
  </si>
  <si>
    <t>13.4.</t>
  </si>
  <si>
    <t>14.1.</t>
  </si>
  <si>
    <t>15.1.</t>
  </si>
  <si>
    <t>15.2.</t>
  </si>
  <si>
    <t>15.3.</t>
  </si>
  <si>
    <t>15.4.</t>
  </si>
  <si>
    <t>Всего ресурсное обеспечение по муниципальным программам Губкинского городского округа Белгородской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</si>
</sst>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2" fontId="7" fillId="0" borderId="1" xfId="13" applyNumberFormat="1" applyFont="1" applyFill="1" applyBorder="1" applyAlignment="1">
      <alignment horizontal="center" vertical="center" wrapText="1"/>
    </xf>
    <xf numFmtId="2" fontId="3" fillId="0" borderId="1" xfId="1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7" fillId="0" borderId="6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2" fontId="3" fillId="0" borderId="3" xfId="3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CCFF99"/>
      <color rgb="FFFFFFCC"/>
      <color rgb="FFCCFFCC"/>
      <color rgb="FFFFCCFF"/>
      <color rgb="FFCCFFFF"/>
      <color rgb="FFFF99FF"/>
      <color rgb="FFC6F0E3"/>
      <color rgb="FFCDE9E4"/>
      <color rgb="FF99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P113"/>
  <sheetViews>
    <sheetView zoomScale="70" zoomScaleNormal="70" zoomScaleSheetLayoutView="50" workbookViewId="0">
      <pane ySplit="6" topLeftCell="A106" activePane="bottomLeft" state="frozen"/>
      <selection pane="bottomLeft" activeCell="A114" sqref="A114"/>
    </sheetView>
  </sheetViews>
  <sheetFormatPr defaultRowHeight="15.75" x14ac:dyDescent="0.2"/>
  <cols>
    <col min="1" max="1" width="10.85546875" style="32" customWidth="1"/>
    <col min="2" max="2" width="73.85546875" style="23" customWidth="1"/>
    <col min="3" max="3" width="22.140625" style="8" customWidth="1"/>
    <col min="4" max="4" width="15.140625" style="8" customWidth="1"/>
    <col min="5" max="5" width="14.5703125" style="8" customWidth="1"/>
    <col min="6" max="6" width="11.7109375" style="8" customWidth="1"/>
    <col min="7" max="7" width="13.28515625" style="8" customWidth="1"/>
    <col min="8" max="8" width="16.5703125" style="44" customWidth="1"/>
    <col min="9" max="68" width="9.140625" style="10"/>
    <col min="69" max="16384" width="9.140625" style="1"/>
  </cols>
  <sheetData>
    <row r="2" spans="1:68" ht="30" customHeight="1" x14ac:dyDescent="0.2">
      <c r="A2" s="91" t="s">
        <v>188</v>
      </c>
      <c r="B2" s="91"/>
      <c r="C2" s="91"/>
      <c r="D2" s="91"/>
      <c r="E2" s="91"/>
      <c r="F2" s="91"/>
      <c r="G2" s="91"/>
      <c r="H2" s="91"/>
    </row>
    <row r="3" spans="1:68" x14ac:dyDescent="0.2">
      <c r="A3" s="49"/>
      <c r="B3" s="33"/>
      <c r="C3" s="9"/>
      <c r="D3" s="9"/>
      <c r="E3" s="9"/>
      <c r="F3" s="9"/>
      <c r="G3" s="9"/>
      <c r="H3" s="42"/>
    </row>
    <row r="4" spans="1:68" ht="25.5" customHeight="1" x14ac:dyDescent="0.2">
      <c r="A4" s="86" t="s">
        <v>0</v>
      </c>
      <c r="B4" s="88" t="s">
        <v>3</v>
      </c>
      <c r="C4" s="86" t="s">
        <v>4</v>
      </c>
      <c r="D4" s="86" t="s">
        <v>5</v>
      </c>
      <c r="E4" s="86" t="s">
        <v>6</v>
      </c>
      <c r="F4" s="86"/>
      <c r="G4" s="86"/>
      <c r="H4" s="86"/>
    </row>
    <row r="5" spans="1:68" ht="26.25" customHeight="1" x14ac:dyDescent="0.2">
      <c r="A5" s="86"/>
      <c r="B5" s="88"/>
      <c r="C5" s="86"/>
      <c r="D5" s="86"/>
      <c r="E5" s="86" t="s">
        <v>7</v>
      </c>
      <c r="F5" s="86" t="s">
        <v>8</v>
      </c>
      <c r="G5" s="86"/>
      <c r="H5" s="86"/>
    </row>
    <row r="6" spans="1:68" ht="44.25" customHeight="1" x14ac:dyDescent="0.2">
      <c r="A6" s="86"/>
      <c r="B6" s="88"/>
      <c r="C6" s="86"/>
      <c r="D6" s="86"/>
      <c r="E6" s="86"/>
      <c r="F6" s="65" t="s">
        <v>9</v>
      </c>
      <c r="G6" s="65" t="s">
        <v>10</v>
      </c>
      <c r="H6" s="43" t="s">
        <v>11</v>
      </c>
    </row>
    <row r="7" spans="1:68" ht="13.5" customHeight="1" x14ac:dyDescent="0.2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>
        <v>7</v>
      </c>
      <c r="H7" s="68">
        <v>8</v>
      </c>
    </row>
    <row r="8" spans="1:68" ht="24.75" customHeight="1" x14ac:dyDescent="0.2">
      <c r="A8" s="64">
        <v>1</v>
      </c>
      <c r="B8" s="85" t="s">
        <v>178</v>
      </c>
      <c r="C8" s="85"/>
      <c r="D8" s="85"/>
      <c r="E8" s="85"/>
      <c r="F8" s="85"/>
      <c r="G8" s="85"/>
      <c r="H8" s="85"/>
    </row>
    <row r="9" spans="1:68" s="8" customFormat="1" ht="21" customHeight="1" x14ac:dyDescent="0.2">
      <c r="A9" s="66" t="s">
        <v>219</v>
      </c>
      <c r="B9" s="45" t="s">
        <v>13</v>
      </c>
      <c r="C9" s="67" t="s">
        <v>14</v>
      </c>
      <c r="D9" s="67" t="s">
        <v>15</v>
      </c>
      <c r="E9" s="25">
        <v>65</v>
      </c>
      <c r="F9" s="67">
        <v>65</v>
      </c>
      <c r="G9" s="25">
        <v>65</v>
      </c>
      <c r="H9" s="3">
        <f t="shared" ref="H9:H14" si="0">G9/F9*100-100</f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</row>
    <row r="10" spans="1:68" s="8" customFormat="1" ht="45" customHeight="1" x14ac:dyDescent="0.2">
      <c r="A10" s="66" t="s">
        <v>220</v>
      </c>
      <c r="B10" s="45" t="s">
        <v>17</v>
      </c>
      <c r="C10" s="77" t="s">
        <v>18</v>
      </c>
      <c r="D10" s="67" t="s">
        <v>19</v>
      </c>
      <c r="E10" s="3">
        <v>772.2</v>
      </c>
      <c r="F10" s="6">
        <v>936.7</v>
      </c>
      <c r="G10" s="3">
        <v>191.3</v>
      </c>
      <c r="H10" s="3">
        <f t="shared" si="0"/>
        <v>-79.57723924415501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</row>
    <row r="11" spans="1:68" s="8" customFormat="1" ht="38.25" customHeight="1" x14ac:dyDescent="0.2">
      <c r="A11" s="66" t="s">
        <v>221</v>
      </c>
      <c r="B11" s="45" t="s">
        <v>20</v>
      </c>
      <c r="C11" s="67" t="s">
        <v>18</v>
      </c>
      <c r="D11" s="67" t="s">
        <v>19</v>
      </c>
      <c r="E11" s="3">
        <v>6</v>
      </c>
      <c r="F11" s="67">
        <v>12.1</v>
      </c>
      <c r="G11" s="3">
        <v>0</v>
      </c>
      <c r="H11" s="3">
        <f t="shared" si="0"/>
        <v>-100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</row>
    <row r="12" spans="1:68" s="8" customFormat="1" ht="96" customHeight="1" x14ac:dyDescent="0.2">
      <c r="A12" s="12" t="s">
        <v>222</v>
      </c>
      <c r="B12" s="45" t="s">
        <v>21</v>
      </c>
      <c r="C12" s="67" t="s">
        <v>14</v>
      </c>
      <c r="D12" s="67" t="s">
        <v>15</v>
      </c>
      <c r="E12" s="3">
        <v>80.8</v>
      </c>
      <c r="F12" s="6">
        <v>80</v>
      </c>
      <c r="G12" s="3">
        <v>80.8</v>
      </c>
      <c r="H12" s="3">
        <f t="shared" si="0"/>
        <v>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</row>
    <row r="13" spans="1:68" s="8" customFormat="1" ht="35.25" customHeight="1" x14ac:dyDescent="0.2">
      <c r="A13" s="12" t="s">
        <v>223</v>
      </c>
      <c r="B13" s="45" t="s">
        <v>22</v>
      </c>
      <c r="C13" s="67" t="s">
        <v>18</v>
      </c>
      <c r="D13" s="67" t="s">
        <v>15</v>
      </c>
      <c r="E13" s="3">
        <v>1</v>
      </c>
      <c r="F13" s="6">
        <v>3</v>
      </c>
      <c r="G13" s="3">
        <v>0.9</v>
      </c>
      <c r="H13" s="3">
        <f t="shared" si="0"/>
        <v>-70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</row>
    <row r="14" spans="1:68" s="8" customFormat="1" ht="22.5" customHeight="1" x14ac:dyDescent="0.2">
      <c r="A14" s="13" t="s">
        <v>224</v>
      </c>
      <c r="B14" s="45" t="s">
        <v>23</v>
      </c>
      <c r="C14" s="67" t="s">
        <v>18</v>
      </c>
      <c r="D14" s="67" t="s">
        <v>19</v>
      </c>
      <c r="E14" s="25">
        <v>157</v>
      </c>
      <c r="F14" s="67">
        <v>157</v>
      </c>
      <c r="G14" s="25">
        <v>26</v>
      </c>
      <c r="H14" s="3">
        <f t="shared" si="0"/>
        <v>-83.439490445859875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</row>
    <row r="15" spans="1:68" s="8" customFormat="1" ht="24.75" customHeight="1" x14ac:dyDescent="0.2">
      <c r="A15" s="64">
        <v>2</v>
      </c>
      <c r="B15" s="85" t="s">
        <v>182</v>
      </c>
      <c r="C15" s="85"/>
      <c r="D15" s="85"/>
      <c r="E15" s="85"/>
      <c r="F15" s="85"/>
      <c r="G15" s="85"/>
      <c r="H15" s="8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</row>
    <row r="16" spans="1:68" ht="52.5" customHeight="1" x14ac:dyDescent="0.2">
      <c r="A16" s="67" t="s">
        <v>225</v>
      </c>
      <c r="B16" s="55" t="s">
        <v>120</v>
      </c>
      <c r="C16" s="67" t="s">
        <v>14</v>
      </c>
      <c r="D16" s="67" t="s">
        <v>15</v>
      </c>
      <c r="E16" s="67">
        <v>0</v>
      </c>
      <c r="F16" s="67">
        <v>3</v>
      </c>
      <c r="G16" s="67">
        <v>11.22</v>
      </c>
      <c r="H16" s="14">
        <f>G16/F16*100-100</f>
        <v>274</v>
      </c>
    </row>
    <row r="17" spans="1:68" ht="23.25" customHeight="1" x14ac:dyDescent="0.2">
      <c r="A17" s="67" t="s">
        <v>226</v>
      </c>
      <c r="B17" s="55" t="s">
        <v>121</v>
      </c>
      <c r="C17" s="67" t="s">
        <v>14</v>
      </c>
      <c r="D17" s="67" t="s">
        <v>15</v>
      </c>
      <c r="E17" s="6">
        <v>63.1</v>
      </c>
      <c r="F17" s="6">
        <v>62.3</v>
      </c>
      <c r="G17" s="6">
        <v>62.5</v>
      </c>
      <c r="H17" s="14">
        <f>G17/F17*100-100</f>
        <v>0.3210272873194242</v>
      </c>
    </row>
    <row r="18" spans="1:68" ht="67.5" customHeight="1" x14ac:dyDescent="0.2">
      <c r="A18" s="67" t="s">
        <v>227</v>
      </c>
      <c r="B18" s="55" t="s">
        <v>110</v>
      </c>
      <c r="C18" s="67" t="s">
        <v>14</v>
      </c>
      <c r="D18" s="67" t="s">
        <v>15</v>
      </c>
      <c r="E18" s="6">
        <v>62.5</v>
      </c>
      <c r="F18" s="6">
        <v>63</v>
      </c>
      <c r="G18" s="6">
        <v>14.7</v>
      </c>
      <c r="H18" s="14">
        <f t="shared" ref="H18:H23" si="1">G18/F18*100-100</f>
        <v>-76.666666666666671</v>
      </c>
    </row>
    <row r="19" spans="1:68" ht="51.75" customHeight="1" x14ac:dyDescent="0.2">
      <c r="A19" s="67" t="s">
        <v>228</v>
      </c>
      <c r="B19" s="55" t="s">
        <v>122</v>
      </c>
      <c r="C19" s="67" t="s">
        <v>14</v>
      </c>
      <c r="D19" s="67" t="s">
        <v>15</v>
      </c>
      <c r="E19" s="6">
        <v>92</v>
      </c>
      <c r="F19" s="6">
        <v>85</v>
      </c>
      <c r="G19" s="6">
        <v>0</v>
      </c>
      <c r="H19" s="14">
        <f t="shared" si="1"/>
        <v>-100</v>
      </c>
    </row>
    <row r="20" spans="1:68" ht="32.25" customHeight="1" x14ac:dyDescent="0.2">
      <c r="A20" s="67" t="s">
        <v>229</v>
      </c>
      <c r="B20" s="55" t="s">
        <v>109</v>
      </c>
      <c r="C20" s="67" t="s">
        <v>14</v>
      </c>
      <c r="D20" s="67" t="s">
        <v>15</v>
      </c>
      <c r="E20" s="6">
        <v>95.5</v>
      </c>
      <c r="F20" s="6">
        <v>92</v>
      </c>
      <c r="G20" s="6">
        <v>21.7</v>
      </c>
      <c r="H20" s="14">
        <f t="shared" si="1"/>
        <v>-76.413043478260875</v>
      </c>
    </row>
    <row r="21" spans="1:68" ht="66" customHeight="1" x14ac:dyDescent="0.2">
      <c r="A21" s="67" t="s">
        <v>230</v>
      </c>
      <c r="B21" s="55" t="s">
        <v>123</v>
      </c>
      <c r="C21" s="67" t="s">
        <v>14</v>
      </c>
      <c r="D21" s="67" t="s">
        <v>15</v>
      </c>
      <c r="E21" s="6">
        <v>3.6</v>
      </c>
      <c r="F21" s="6">
        <v>80</v>
      </c>
      <c r="G21" s="6">
        <v>1.7</v>
      </c>
      <c r="H21" s="14">
        <f t="shared" si="1"/>
        <v>-97.875</v>
      </c>
    </row>
    <row r="22" spans="1:68" ht="50.25" customHeight="1" x14ac:dyDescent="0.2">
      <c r="A22" s="67" t="s">
        <v>231</v>
      </c>
      <c r="B22" s="55" t="s">
        <v>108</v>
      </c>
      <c r="C22" s="67" t="s">
        <v>14</v>
      </c>
      <c r="D22" s="67" t="s">
        <v>15</v>
      </c>
      <c r="E22" s="6">
        <v>176</v>
      </c>
      <c r="F22" s="6">
        <v>90</v>
      </c>
      <c r="G22" s="6">
        <v>77.400000000000006</v>
      </c>
      <c r="H22" s="14">
        <f t="shared" si="1"/>
        <v>-13.999999999999986</v>
      </c>
    </row>
    <row r="23" spans="1:68" ht="36" customHeight="1" x14ac:dyDescent="0.2">
      <c r="A23" s="67" t="s">
        <v>232</v>
      </c>
      <c r="B23" s="55" t="s">
        <v>124</v>
      </c>
      <c r="C23" s="67" t="s">
        <v>14</v>
      </c>
      <c r="D23" s="67" t="s">
        <v>15</v>
      </c>
      <c r="E23" s="6">
        <v>95.8</v>
      </c>
      <c r="F23" s="6">
        <v>95</v>
      </c>
      <c r="G23" s="6">
        <v>45.1</v>
      </c>
      <c r="H23" s="14">
        <f t="shared" si="1"/>
        <v>-52.526315789473685</v>
      </c>
    </row>
    <row r="24" spans="1:68" ht="26.25" customHeight="1" x14ac:dyDescent="0.2">
      <c r="A24" s="64" t="s">
        <v>2</v>
      </c>
      <c r="B24" s="85" t="s">
        <v>177</v>
      </c>
      <c r="C24" s="85"/>
      <c r="D24" s="85"/>
      <c r="E24" s="85"/>
      <c r="F24" s="85"/>
      <c r="G24" s="85"/>
      <c r="H24" s="85"/>
    </row>
    <row r="25" spans="1:68" ht="56.25" customHeight="1" x14ac:dyDescent="0.2">
      <c r="A25" s="67" t="s">
        <v>233</v>
      </c>
      <c r="B25" s="45" t="s">
        <v>112</v>
      </c>
      <c r="C25" s="67" t="s">
        <v>14</v>
      </c>
      <c r="D25" s="67" t="s">
        <v>15</v>
      </c>
      <c r="E25" s="37">
        <v>3.1</v>
      </c>
      <c r="F25" s="37">
        <v>3.2</v>
      </c>
      <c r="G25" s="37">
        <v>0.9</v>
      </c>
      <c r="H25" s="6">
        <f t="shared" ref="H25:H31" si="2">G25/F25*100-100</f>
        <v>-71.875</v>
      </c>
    </row>
    <row r="26" spans="1:68" ht="36" customHeight="1" x14ac:dyDescent="0.2">
      <c r="A26" s="67" t="s">
        <v>234</v>
      </c>
      <c r="B26" s="45" t="s">
        <v>111</v>
      </c>
      <c r="C26" s="67" t="s">
        <v>14</v>
      </c>
      <c r="D26" s="67" t="s">
        <v>15</v>
      </c>
      <c r="E26" s="37">
        <v>58</v>
      </c>
      <c r="F26" s="37">
        <v>58.1</v>
      </c>
      <c r="G26" s="37">
        <v>19.2</v>
      </c>
      <c r="H26" s="6">
        <f t="shared" si="2"/>
        <v>-66.953528399311537</v>
      </c>
    </row>
    <row r="27" spans="1:68" ht="39" customHeight="1" x14ac:dyDescent="0.2">
      <c r="A27" s="67" t="s">
        <v>235</v>
      </c>
      <c r="B27" s="45" t="s">
        <v>27</v>
      </c>
      <c r="C27" s="67" t="s">
        <v>14</v>
      </c>
      <c r="D27" s="67" t="s">
        <v>15</v>
      </c>
      <c r="E27" s="37">
        <v>45.9</v>
      </c>
      <c r="F27" s="37">
        <v>46</v>
      </c>
      <c r="G27" s="37">
        <v>17.3</v>
      </c>
      <c r="H27" s="6">
        <f t="shared" si="2"/>
        <v>-62.391304347826086</v>
      </c>
    </row>
    <row r="28" spans="1:68" ht="31.5" customHeight="1" x14ac:dyDescent="0.2">
      <c r="A28" s="67" t="s">
        <v>236</v>
      </c>
      <c r="B28" s="45" t="s">
        <v>28</v>
      </c>
      <c r="C28" s="67" t="s">
        <v>14</v>
      </c>
      <c r="D28" s="67" t="s">
        <v>15</v>
      </c>
      <c r="E28" s="37">
        <v>13</v>
      </c>
      <c r="F28" s="37">
        <v>13.1</v>
      </c>
      <c r="G28" s="37">
        <v>3.9</v>
      </c>
      <c r="H28" s="6">
        <f t="shared" si="2"/>
        <v>-70.229007633587784</v>
      </c>
    </row>
    <row r="29" spans="1:68" ht="39.75" customHeight="1" x14ac:dyDescent="0.2">
      <c r="A29" s="67" t="s">
        <v>237</v>
      </c>
      <c r="B29" s="45" t="s">
        <v>29</v>
      </c>
      <c r="C29" s="67" t="s">
        <v>14</v>
      </c>
      <c r="D29" s="67" t="s">
        <v>15</v>
      </c>
      <c r="E29" s="37">
        <v>2</v>
      </c>
      <c r="F29" s="37">
        <v>2.1</v>
      </c>
      <c r="G29" s="37">
        <v>0.6</v>
      </c>
      <c r="H29" s="6">
        <f t="shared" si="2"/>
        <v>-71.428571428571431</v>
      </c>
    </row>
    <row r="30" spans="1:68" ht="34.5" customHeight="1" x14ac:dyDescent="0.2">
      <c r="A30" s="67" t="s">
        <v>238</v>
      </c>
      <c r="B30" s="45" t="s">
        <v>30</v>
      </c>
      <c r="C30" s="67" t="s">
        <v>14</v>
      </c>
      <c r="D30" s="67" t="s">
        <v>128</v>
      </c>
      <c r="E30" s="67">
        <v>8</v>
      </c>
      <c r="F30" s="67">
        <v>8</v>
      </c>
      <c r="G30" s="67">
        <v>0</v>
      </c>
      <c r="H30" s="6">
        <f t="shared" si="2"/>
        <v>-100</v>
      </c>
    </row>
    <row r="31" spans="1:68" ht="48" customHeight="1" x14ac:dyDescent="0.2">
      <c r="A31" s="67" t="s">
        <v>239</v>
      </c>
      <c r="B31" s="45" t="s">
        <v>198</v>
      </c>
      <c r="C31" s="67" t="s">
        <v>14</v>
      </c>
      <c r="D31" s="67" t="s">
        <v>15</v>
      </c>
      <c r="E31" s="6">
        <v>4</v>
      </c>
      <c r="F31" s="6">
        <v>5</v>
      </c>
      <c r="G31" s="67">
        <v>1.2</v>
      </c>
      <c r="H31" s="6">
        <f t="shared" si="2"/>
        <v>-76</v>
      </c>
    </row>
    <row r="32" spans="1:68" s="8" customFormat="1" ht="24.75" customHeight="1" x14ac:dyDescent="0.2">
      <c r="A32" s="64" t="s">
        <v>31</v>
      </c>
      <c r="B32" s="85" t="s">
        <v>184</v>
      </c>
      <c r="C32" s="85"/>
      <c r="D32" s="85"/>
      <c r="E32" s="85"/>
      <c r="F32" s="85"/>
      <c r="G32" s="85"/>
      <c r="H32" s="85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</row>
    <row r="33" spans="1:68" s="8" customFormat="1" ht="47.25" hidden="1" customHeight="1" x14ac:dyDescent="0.2">
      <c r="A33" s="67">
        <v>1</v>
      </c>
      <c r="B33" s="55" t="s">
        <v>32</v>
      </c>
      <c r="C33" s="67" t="s">
        <v>14</v>
      </c>
      <c r="D33" s="67" t="s">
        <v>15</v>
      </c>
      <c r="E33" s="67">
        <v>514</v>
      </c>
      <c r="F33" s="67">
        <v>0</v>
      </c>
      <c r="G33" s="67">
        <v>0</v>
      </c>
      <c r="H33" s="6" t="e">
        <f>G33*100/F33-100</f>
        <v>#DIV/0!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</row>
    <row r="34" spans="1:68" s="8" customFormat="1" ht="33.75" customHeight="1" x14ac:dyDescent="0.2">
      <c r="A34" s="67" t="s">
        <v>240</v>
      </c>
      <c r="B34" s="55" t="s">
        <v>159</v>
      </c>
      <c r="C34" s="67" t="s">
        <v>14</v>
      </c>
      <c r="D34" s="67" t="s">
        <v>15</v>
      </c>
      <c r="E34" s="67">
        <v>1</v>
      </c>
      <c r="F34" s="67">
        <v>2.6</v>
      </c>
      <c r="G34" s="67">
        <v>0.7</v>
      </c>
      <c r="H34" s="6">
        <f>G34*100/F34-100</f>
        <v>-73.07692307692308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</row>
    <row r="35" spans="1:68" s="8" customFormat="1" ht="50.25" customHeight="1" x14ac:dyDescent="0.2">
      <c r="A35" s="13" t="s">
        <v>241</v>
      </c>
      <c r="B35" s="55" t="s">
        <v>33</v>
      </c>
      <c r="C35" s="67" t="s">
        <v>14</v>
      </c>
      <c r="D35" s="67" t="s">
        <v>15</v>
      </c>
      <c r="E35" s="67">
        <v>100</v>
      </c>
      <c r="F35" s="67">
        <v>100</v>
      </c>
      <c r="G35" s="67">
        <v>100</v>
      </c>
      <c r="H35" s="6">
        <f>G35*100/F35-100</f>
        <v>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</row>
    <row r="36" spans="1:68" s="8" customFormat="1" ht="18.75" customHeight="1" x14ac:dyDescent="0.2">
      <c r="A36" s="64" t="s">
        <v>106</v>
      </c>
      <c r="B36" s="85" t="s">
        <v>179</v>
      </c>
      <c r="C36" s="85"/>
      <c r="D36" s="85"/>
      <c r="E36" s="85"/>
      <c r="F36" s="85"/>
      <c r="G36" s="85"/>
      <c r="H36" s="85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</row>
    <row r="37" spans="1:68" s="4" customFormat="1" ht="84.75" customHeight="1" x14ac:dyDescent="0.2">
      <c r="A37" s="67" t="s">
        <v>242</v>
      </c>
      <c r="B37" s="55" t="s">
        <v>199</v>
      </c>
      <c r="C37" s="67" t="s">
        <v>144</v>
      </c>
      <c r="D37" s="67" t="s">
        <v>15</v>
      </c>
      <c r="E37" s="7">
        <v>100</v>
      </c>
      <c r="F37" s="7">
        <v>100</v>
      </c>
      <c r="G37" s="7">
        <v>100</v>
      </c>
      <c r="H37" s="7">
        <f>G37/F37*100-100</f>
        <v>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</row>
    <row r="38" spans="1:68" s="4" customFormat="1" ht="37.5" customHeight="1" x14ac:dyDescent="0.2">
      <c r="A38" s="67" t="s">
        <v>243</v>
      </c>
      <c r="B38" s="55" t="s">
        <v>149</v>
      </c>
      <c r="C38" s="67" t="s">
        <v>144</v>
      </c>
      <c r="D38" s="67" t="s">
        <v>34</v>
      </c>
      <c r="E38" s="7">
        <v>604.37</v>
      </c>
      <c r="F38" s="7">
        <v>610</v>
      </c>
      <c r="G38" s="7">
        <v>140.27000000000001</v>
      </c>
      <c r="H38" s="7">
        <f t="shared" ref="H38:H47" si="3">G38/F38*100-100</f>
        <v>-77.00491803278689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</row>
    <row r="39" spans="1:68" s="4" customFormat="1" ht="39.75" customHeight="1" x14ac:dyDescent="0.2">
      <c r="A39" s="67" t="s">
        <v>244</v>
      </c>
      <c r="B39" s="55" t="s">
        <v>156</v>
      </c>
      <c r="C39" s="67" t="s">
        <v>144</v>
      </c>
      <c r="D39" s="67" t="s">
        <v>15</v>
      </c>
      <c r="E39" s="7">
        <v>104</v>
      </c>
      <c r="F39" s="7">
        <v>100</v>
      </c>
      <c r="G39" s="7">
        <v>100.5</v>
      </c>
      <c r="H39" s="7">
        <f t="shared" si="3"/>
        <v>0.49999999999998579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</row>
    <row r="40" spans="1:68" s="4" customFormat="1" ht="35.25" customHeight="1" x14ac:dyDescent="0.2">
      <c r="A40" s="67" t="s">
        <v>245</v>
      </c>
      <c r="B40" s="55" t="s">
        <v>35</v>
      </c>
      <c r="C40" s="67" t="s">
        <v>145</v>
      </c>
      <c r="D40" s="67" t="s">
        <v>15</v>
      </c>
      <c r="E40" s="67">
        <v>0.71</v>
      </c>
      <c r="F40" s="67">
        <v>0.85</v>
      </c>
      <c r="G40" s="67">
        <v>0.72</v>
      </c>
      <c r="H40" s="7">
        <f>100-G40/F40*100</f>
        <v>15.294117647058826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</row>
    <row r="41" spans="1:68" s="4" customFormat="1" ht="52.5" customHeight="1" x14ac:dyDescent="0.2">
      <c r="A41" s="67" t="s">
        <v>246</v>
      </c>
      <c r="B41" s="55" t="s">
        <v>150</v>
      </c>
      <c r="C41" s="67" t="s">
        <v>144</v>
      </c>
      <c r="D41" s="67" t="s">
        <v>15</v>
      </c>
      <c r="E41" s="7">
        <v>95.4</v>
      </c>
      <c r="F41" s="7">
        <v>85</v>
      </c>
      <c r="G41" s="7">
        <v>97</v>
      </c>
      <c r="H41" s="7">
        <f t="shared" si="3"/>
        <v>14.117647058823522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</row>
    <row r="42" spans="1:68" s="4" customFormat="1" ht="48" customHeight="1" x14ac:dyDescent="0.2">
      <c r="A42" s="67" t="s">
        <v>247</v>
      </c>
      <c r="B42" s="55" t="s">
        <v>39</v>
      </c>
      <c r="C42" s="67" t="s">
        <v>144</v>
      </c>
      <c r="D42" s="67" t="s">
        <v>15</v>
      </c>
      <c r="E42" s="7">
        <v>61</v>
      </c>
      <c r="F42" s="7">
        <v>61</v>
      </c>
      <c r="G42" s="7">
        <v>61</v>
      </c>
      <c r="H42" s="7">
        <f t="shared" si="3"/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</row>
    <row r="43" spans="1:68" s="4" customFormat="1" ht="47.25" x14ac:dyDescent="0.2">
      <c r="A43" s="67" t="s">
        <v>248</v>
      </c>
      <c r="B43" s="55" t="s">
        <v>151</v>
      </c>
      <c r="C43" s="67" t="s">
        <v>144</v>
      </c>
      <c r="D43" s="67" t="s">
        <v>36</v>
      </c>
      <c r="E43" s="67">
        <v>2</v>
      </c>
      <c r="F43" s="67">
        <v>2</v>
      </c>
      <c r="G43" s="67">
        <v>2</v>
      </c>
      <c r="H43" s="7">
        <f t="shared" si="3"/>
        <v>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</row>
    <row r="44" spans="1:68" s="4" customFormat="1" ht="37.5" customHeight="1" x14ac:dyDescent="0.2">
      <c r="A44" s="67" t="s">
        <v>249</v>
      </c>
      <c r="B44" s="55" t="s">
        <v>37</v>
      </c>
      <c r="C44" s="67" t="s">
        <v>144</v>
      </c>
      <c r="D44" s="67" t="s">
        <v>15</v>
      </c>
      <c r="E44" s="7">
        <v>63</v>
      </c>
      <c r="F44" s="7">
        <v>63</v>
      </c>
      <c r="G44" s="7">
        <v>63</v>
      </c>
      <c r="H44" s="7">
        <f t="shared" si="3"/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</row>
    <row r="45" spans="1:68" s="4" customFormat="1" ht="38.25" customHeight="1" x14ac:dyDescent="0.2">
      <c r="A45" s="67" t="s">
        <v>250</v>
      </c>
      <c r="B45" s="55" t="s">
        <v>38</v>
      </c>
      <c r="C45" s="67" t="s">
        <v>144</v>
      </c>
      <c r="D45" s="67" t="s">
        <v>36</v>
      </c>
      <c r="E45" s="67">
        <v>19</v>
      </c>
      <c r="F45" s="67">
        <v>22</v>
      </c>
      <c r="G45" s="67">
        <v>0</v>
      </c>
      <c r="H45" s="7">
        <f t="shared" si="3"/>
        <v>-100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</row>
    <row r="46" spans="1:68" s="4" customFormat="1" ht="55.5" customHeight="1" x14ac:dyDescent="0.2">
      <c r="A46" s="67" t="s">
        <v>251</v>
      </c>
      <c r="B46" s="55" t="s">
        <v>186</v>
      </c>
      <c r="C46" s="67" t="s">
        <v>144</v>
      </c>
      <c r="D46" s="67" t="s">
        <v>25</v>
      </c>
      <c r="E46" s="67">
        <v>10</v>
      </c>
      <c r="F46" s="67">
        <v>60</v>
      </c>
      <c r="G46" s="67">
        <v>21</v>
      </c>
      <c r="H46" s="7">
        <f t="shared" si="3"/>
        <v>-65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</row>
    <row r="47" spans="1:68" s="4" customFormat="1" ht="30" customHeight="1" x14ac:dyDescent="0.2">
      <c r="A47" s="67" t="s">
        <v>252</v>
      </c>
      <c r="B47" s="55" t="s">
        <v>152</v>
      </c>
      <c r="C47" s="67" t="s">
        <v>144</v>
      </c>
      <c r="D47" s="67" t="s">
        <v>15</v>
      </c>
      <c r="E47" s="7">
        <v>98.2</v>
      </c>
      <c r="F47" s="7">
        <v>95</v>
      </c>
      <c r="G47" s="7">
        <v>76.81</v>
      </c>
      <c r="H47" s="7">
        <f t="shared" si="3"/>
        <v>-19.147368421052619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</row>
    <row r="48" spans="1:68" s="8" customFormat="1" ht="22.5" customHeight="1" x14ac:dyDescent="0.2">
      <c r="A48" s="64" t="s">
        <v>40</v>
      </c>
      <c r="B48" s="85" t="s">
        <v>189</v>
      </c>
      <c r="C48" s="85"/>
      <c r="D48" s="85"/>
      <c r="E48" s="85"/>
      <c r="F48" s="85"/>
      <c r="G48" s="85"/>
      <c r="H48" s="85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</row>
    <row r="49" spans="1:68" ht="30.75" customHeight="1" x14ac:dyDescent="0.2">
      <c r="A49" s="67" t="s">
        <v>253</v>
      </c>
      <c r="B49" s="55" t="s">
        <v>161</v>
      </c>
      <c r="C49" s="67" t="s">
        <v>14</v>
      </c>
      <c r="D49" s="67" t="s">
        <v>15</v>
      </c>
      <c r="E49" s="67">
        <v>49.6</v>
      </c>
      <c r="F49" s="67">
        <v>52</v>
      </c>
      <c r="G49" s="67">
        <v>50.3</v>
      </c>
      <c r="H49" s="6">
        <f>G49/F49*100-100</f>
        <v>-3.2692307692307736</v>
      </c>
    </row>
    <row r="50" spans="1:68" ht="32.25" hidden="1" customHeight="1" x14ac:dyDescent="0.2">
      <c r="A50" s="67">
        <v>2</v>
      </c>
      <c r="B50" s="55"/>
      <c r="C50" s="67" t="s">
        <v>14</v>
      </c>
      <c r="D50" s="67" t="s">
        <v>15</v>
      </c>
      <c r="E50" s="67"/>
      <c r="F50" s="67"/>
      <c r="G50" s="67"/>
      <c r="H50" s="6">
        <v>0</v>
      </c>
    </row>
    <row r="51" spans="1:68" ht="25.5" customHeight="1" x14ac:dyDescent="0.2">
      <c r="A51" s="67" t="s">
        <v>254</v>
      </c>
      <c r="B51" s="55" t="s">
        <v>41</v>
      </c>
      <c r="C51" s="67" t="s">
        <v>14</v>
      </c>
      <c r="D51" s="67" t="s">
        <v>15</v>
      </c>
      <c r="E51" s="67">
        <v>72.099999999999994</v>
      </c>
      <c r="F51" s="67">
        <v>73</v>
      </c>
      <c r="G51" s="67">
        <v>72.099999999999994</v>
      </c>
      <c r="H51" s="6">
        <f>G51/F51*100-100</f>
        <v>-1.2328767123287747</v>
      </c>
    </row>
    <row r="52" spans="1:68" ht="37.5" customHeight="1" x14ac:dyDescent="0.2">
      <c r="A52" s="67" t="s">
        <v>255</v>
      </c>
      <c r="B52" s="55" t="s">
        <v>43</v>
      </c>
      <c r="C52" s="67" t="s">
        <v>14</v>
      </c>
      <c r="D52" s="67" t="s">
        <v>42</v>
      </c>
      <c r="E52" s="67">
        <v>95</v>
      </c>
      <c r="F52" s="67">
        <v>95</v>
      </c>
      <c r="G52" s="67">
        <v>25</v>
      </c>
      <c r="H52" s="6">
        <f>G52/F52*100-100</f>
        <v>-73.684210526315795</v>
      </c>
    </row>
    <row r="53" spans="1:68" s="8" customFormat="1" ht="44.25" customHeight="1" x14ac:dyDescent="0.2">
      <c r="A53" s="64" t="s">
        <v>45</v>
      </c>
      <c r="B53" s="85" t="s">
        <v>190</v>
      </c>
      <c r="C53" s="85"/>
      <c r="D53" s="85"/>
      <c r="E53" s="85"/>
      <c r="F53" s="85"/>
      <c r="G53" s="85"/>
      <c r="H53" s="85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</row>
    <row r="54" spans="1:68" ht="43.5" customHeight="1" x14ac:dyDescent="0.2">
      <c r="A54" s="67" t="s">
        <v>256</v>
      </c>
      <c r="B54" s="55" t="s">
        <v>125</v>
      </c>
      <c r="C54" s="67" t="s">
        <v>14</v>
      </c>
      <c r="D54" s="67" t="s">
        <v>15</v>
      </c>
      <c r="E54" s="67">
        <v>25.3</v>
      </c>
      <c r="F54" s="67">
        <v>25</v>
      </c>
      <c r="G54" s="67">
        <v>8.1999999999999993</v>
      </c>
      <c r="H54" s="6">
        <f>G54/F54*100-100</f>
        <v>-67.2</v>
      </c>
    </row>
    <row r="55" spans="1:68" ht="84" customHeight="1" x14ac:dyDescent="0.2">
      <c r="A55" s="67" t="s">
        <v>257</v>
      </c>
      <c r="B55" s="55" t="s">
        <v>176</v>
      </c>
      <c r="C55" s="67" t="s">
        <v>14</v>
      </c>
      <c r="D55" s="67" t="s">
        <v>15</v>
      </c>
      <c r="E55" s="67">
        <v>100</v>
      </c>
      <c r="F55" s="67">
        <v>100</v>
      </c>
      <c r="G55" s="67">
        <v>100</v>
      </c>
      <c r="H55" s="6">
        <f>G55/F55*100-100</f>
        <v>0</v>
      </c>
    </row>
    <row r="56" spans="1:68" ht="47.25" customHeight="1" x14ac:dyDescent="0.2">
      <c r="A56" s="67" t="s">
        <v>258</v>
      </c>
      <c r="B56" s="55" t="s">
        <v>46</v>
      </c>
      <c r="C56" s="67" t="s">
        <v>14</v>
      </c>
      <c r="D56" s="67" t="s">
        <v>15</v>
      </c>
      <c r="E56" s="67">
        <v>85</v>
      </c>
      <c r="F56" s="67">
        <v>85</v>
      </c>
      <c r="G56" s="67">
        <v>85</v>
      </c>
      <c r="H56" s="6">
        <f>G56/F56*100-100</f>
        <v>0</v>
      </c>
    </row>
    <row r="57" spans="1:68" ht="44.25" customHeight="1" x14ac:dyDescent="0.2">
      <c r="A57" s="67" t="s">
        <v>259</v>
      </c>
      <c r="B57" s="55" t="s">
        <v>126</v>
      </c>
      <c r="C57" s="67" t="s">
        <v>14</v>
      </c>
      <c r="D57" s="67" t="s">
        <v>15</v>
      </c>
      <c r="E57" s="67">
        <v>57.1</v>
      </c>
      <c r="F57" s="67">
        <v>50</v>
      </c>
      <c r="G57" s="6">
        <v>0</v>
      </c>
      <c r="H57" s="6">
        <f>G57/F57*100-100</f>
        <v>-100</v>
      </c>
    </row>
    <row r="58" spans="1:68" s="8" customFormat="1" ht="38.25" customHeight="1" x14ac:dyDescent="0.2">
      <c r="A58" s="64" t="s">
        <v>47</v>
      </c>
      <c r="B58" s="85" t="s">
        <v>191</v>
      </c>
      <c r="C58" s="85"/>
      <c r="D58" s="85"/>
      <c r="E58" s="85"/>
      <c r="F58" s="85"/>
      <c r="G58" s="85"/>
      <c r="H58" s="85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</row>
    <row r="59" spans="1:68" s="2" customFormat="1" ht="47.25" customHeight="1" x14ac:dyDescent="0.2">
      <c r="A59" s="66" t="s">
        <v>260</v>
      </c>
      <c r="B59" s="55" t="s">
        <v>127</v>
      </c>
      <c r="C59" s="67" t="s">
        <v>14</v>
      </c>
      <c r="D59" s="67" t="s">
        <v>19</v>
      </c>
      <c r="E59" s="67">
        <v>9314</v>
      </c>
      <c r="F59" s="67">
        <v>9470</v>
      </c>
      <c r="G59" s="67">
        <v>9314</v>
      </c>
      <c r="H59" s="6">
        <f>G59/F59*100-100</f>
        <v>-1.6473072861668498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</row>
    <row r="60" spans="1:68" s="2" customFormat="1" x14ac:dyDescent="0.2">
      <c r="A60" s="66" t="s">
        <v>261</v>
      </c>
      <c r="B60" s="55" t="s">
        <v>48</v>
      </c>
      <c r="C60" s="67" t="s">
        <v>14</v>
      </c>
      <c r="D60" s="67" t="s">
        <v>49</v>
      </c>
      <c r="E60" s="67">
        <v>714.6</v>
      </c>
      <c r="F60" s="67">
        <v>747.9</v>
      </c>
      <c r="G60" s="67">
        <v>714.6</v>
      </c>
      <c r="H60" s="6">
        <f>G60/F60*100-100</f>
        <v>-4.4524669073405505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</row>
    <row r="61" spans="1:68" s="2" customFormat="1" ht="48.75" customHeight="1" x14ac:dyDescent="0.2">
      <c r="A61" s="66" t="s">
        <v>262</v>
      </c>
      <c r="B61" s="55" t="s">
        <v>50</v>
      </c>
      <c r="C61" s="67" t="s">
        <v>14</v>
      </c>
      <c r="D61" s="67" t="s">
        <v>15</v>
      </c>
      <c r="E61" s="67">
        <v>27.7</v>
      </c>
      <c r="F61" s="67">
        <v>28.5</v>
      </c>
      <c r="G61" s="67">
        <v>28.3</v>
      </c>
      <c r="H61" s="6">
        <f>G61/F61*100-100</f>
        <v>-0.70175438596491801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</row>
    <row r="62" spans="1:68" s="2" customFormat="1" ht="21.75" hidden="1" customHeight="1" x14ac:dyDescent="0.2">
      <c r="A62" s="48" t="s">
        <v>52</v>
      </c>
      <c r="B62" s="89" t="s">
        <v>54</v>
      </c>
      <c r="C62" s="90"/>
      <c r="D62" s="90"/>
      <c r="E62" s="90"/>
      <c r="F62" s="90"/>
      <c r="G62" s="90"/>
      <c r="H62" s="90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</row>
    <row r="63" spans="1:68" s="2" customFormat="1" ht="47.25" hidden="1" x14ac:dyDescent="0.2">
      <c r="A63" s="56" t="s">
        <v>12</v>
      </c>
      <c r="B63" s="55" t="s">
        <v>55</v>
      </c>
      <c r="C63" s="54" t="s">
        <v>14</v>
      </c>
      <c r="D63" s="54" t="s">
        <v>51</v>
      </c>
      <c r="E63" s="54">
        <v>0</v>
      </c>
      <c r="F63" s="54">
        <v>0</v>
      </c>
      <c r="G63" s="54">
        <v>0</v>
      </c>
      <c r="H63" s="6"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</row>
    <row r="64" spans="1:68" s="2" customFormat="1" ht="36" hidden="1" customHeight="1" x14ac:dyDescent="0.2">
      <c r="A64" s="48" t="s">
        <v>53</v>
      </c>
      <c r="B64" s="89" t="s">
        <v>140</v>
      </c>
      <c r="C64" s="90"/>
      <c r="D64" s="90"/>
      <c r="E64" s="90"/>
      <c r="F64" s="90"/>
      <c r="G64" s="90"/>
      <c r="H64" s="90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</row>
    <row r="65" spans="1:68" s="2" customFormat="1" ht="78.75" hidden="1" customHeight="1" x14ac:dyDescent="0.2">
      <c r="A65" s="56" t="s">
        <v>12</v>
      </c>
      <c r="B65" s="55" t="s">
        <v>141</v>
      </c>
      <c r="C65" s="54" t="s">
        <v>14</v>
      </c>
      <c r="D65" s="54" t="s">
        <v>19</v>
      </c>
      <c r="E65" s="54">
        <v>0</v>
      </c>
      <c r="F65" s="54">
        <v>0</v>
      </c>
      <c r="G65" s="54">
        <v>0</v>
      </c>
      <c r="H65" s="6"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</row>
    <row r="66" spans="1:68" s="8" customFormat="1" ht="33.75" customHeight="1" x14ac:dyDescent="0.2">
      <c r="A66" s="47" t="s">
        <v>56</v>
      </c>
      <c r="B66" s="85" t="s">
        <v>170</v>
      </c>
      <c r="C66" s="85"/>
      <c r="D66" s="85"/>
      <c r="E66" s="85"/>
      <c r="F66" s="85"/>
      <c r="G66" s="85"/>
      <c r="H66" s="85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</row>
    <row r="67" spans="1:68" ht="33.75" customHeight="1" x14ac:dyDescent="0.2">
      <c r="A67" s="13" t="s">
        <v>263</v>
      </c>
      <c r="B67" s="18" t="s">
        <v>62</v>
      </c>
      <c r="C67" s="17" t="s">
        <v>57</v>
      </c>
      <c r="D67" s="17" t="s">
        <v>15</v>
      </c>
      <c r="E67" s="17">
        <v>16.7</v>
      </c>
      <c r="F67" s="69">
        <v>20</v>
      </c>
      <c r="G67" s="17">
        <v>0</v>
      </c>
      <c r="H67" s="19">
        <f>G67/F67*100-100</f>
        <v>-100</v>
      </c>
    </row>
    <row r="68" spans="1:68" ht="51" customHeight="1" x14ac:dyDescent="0.2">
      <c r="A68" s="13" t="s">
        <v>264</v>
      </c>
      <c r="B68" s="20" t="s">
        <v>203</v>
      </c>
      <c r="C68" s="17" t="s">
        <v>57</v>
      </c>
      <c r="D68" s="17" t="s">
        <v>15</v>
      </c>
      <c r="E68" s="17">
        <v>14.4</v>
      </c>
      <c r="F68" s="69">
        <v>17.2</v>
      </c>
      <c r="G68" s="17">
        <v>0</v>
      </c>
      <c r="H68" s="19">
        <f>G68/F68*100-100</f>
        <v>-100</v>
      </c>
    </row>
    <row r="69" spans="1:68" ht="51" customHeight="1" x14ac:dyDescent="0.2">
      <c r="A69" s="13" t="s">
        <v>265</v>
      </c>
      <c r="B69" s="70" t="s">
        <v>204</v>
      </c>
      <c r="C69" s="17" t="s">
        <v>57</v>
      </c>
      <c r="D69" s="17" t="s">
        <v>15</v>
      </c>
      <c r="E69" s="17">
        <v>23</v>
      </c>
      <c r="F69" s="69">
        <v>25.7</v>
      </c>
      <c r="G69" s="17">
        <v>0</v>
      </c>
      <c r="H69" s="19">
        <f>G69/F69*100-100</f>
        <v>-100</v>
      </c>
    </row>
    <row r="70" spans="1:68" ht="66" customHeight="1" x14ac:dyDescent="0.2">
      <c r="A70" s="13" t="s">
        <v>266</v>
      </c>
      <c r="B70" s="70" t="s">
        <v>169</v>
      </c>
      <c r="C70" s="17" t="s">
        <v>57</v>
      </c>
      <c r="D70" s="17" t="s">
        <v>15</v>
      </c>
      <c r="E70" s="17" t="s">
        <v>26</v>
      </c>
      <c r="F70" s="69">
        <v>87.5</v>
      </c>
      <c r="G70" s="17">
        <v>0</v>
      </c>
      <c r="H70" s="19">
        <f>G70/F70*100-100</f>
        <v>-100</v>
      </c>
    </row>
    <row r="71" spans="1:68" ht="33.75" customHeight="1" x14ac:dyDescent="0.2">
      <c r="A71" s="13" t="s">
        <v>267</v>
      </c>
      <c r="B71" s="20" t="s">
        <v>59</v>
      </c>
      <c r="C71" s="17" t="s">
        <v>57</v>
      </c>
      <c r="D71" s="17" t="s">
        <v>15</v>
      </c>
      <c r="E71" s="17">
        <v>92.9</v>
      </c>
      <c r="F71" s="69">
        <v>96.7</v>
      </c>
      <c r="G71" s="17">
        <v>96.7</v>
      </c>
      <c r="H71" s="19">
        <v>0</v>
      </c>
    </row>
    <row r="72" spans="1:68" ht="31.5" x14ac:dyDescent="0.2">
      <c r="A72" s="13" t="s">
        <v>268</v>
      </c>
      <c r="B72" s="20" t="s">
        <v>60</v>
      </c>
      <c r="C72" s="17" t="s">
        <v>57</v>
      </c>
      <c r="D72" s="17" t="s">
        <v>15</v>
      </c>
      <c r="E72" s="17">
        <v>61.9</v>
      </c>
      <c r="F72" s="69">
        <v>62.5</v>
      </c>
      <c r="G72" s="17">
        <v>0</v>
      </c>
      <c r="H72" s="19">
        <f>G72/F72*100-100</f>
        <v>-100</v>
      </c>
    </row>
    <row r="73" spans="1:68" ht="31.5" x14ac:dyDescent="0.2">
      <c r="A73" s="13" t="s">
        <v>269</v>
      </c>
      <c r="B73" s="20" t="s">
        <v>133</v>
      </c>
      <c r="C73" s="17" t="s">
        <v>134</v>
      </c>
      <c r="D73" s="17" t="s">
        <v>61</v>
      </c>
      <c r="E73" s="17">
        <v>11.7</v>
      </c>
      <c r="F73" s="69">
        <v>14.98</v>
      </c>
      <c r="G73" s="17">
        <v>0</v>
      </c>
      <c r="H73" s="19">
        <f>G73/F73*100-100</f>
        <v>-100</v>
      </c>
    </row>
    <row r="74" spans="1:68" ht="30" customHeight="1" x14ac:dyDescent="0.2">
      <c r="A74" s="75" t="s">
        <v>270</v>
      </c>
      <c r="B74" s="20" t="s">
        <v>135</v>
      </c>
      <c r="C74" s="17" t="s">
        <v>134</v>
      </c>
      <c r="D74" s="17" t="s">
        <v>15</v>
      </c>
      <c r="E74" s="17">
        <v>106.6</v>
      </c>
      <c r="F74" s="69">
        <v>95</v>
      </c>
      <c r="G74" s="17">
        <v>14</v>
      </c>
      <c r="H74" s="19">
        <f>G74/F74*100-100</f>
        <v>-85.26315789473685</v>
      </c>
    </row>
    <row r="75" spans="1:68" s="8" customFormat="1" ht="31.5" customHeight="1" x14ac:dyDescent="0.2">
      <c r="A75" s="47" t="s">
        <v>64</v>
      </c>
      <c r="B75" s="85" t="s">
        <v>192</v>
      </c>
      <c r="C75" s="85"/>
      <c r="D75" s="85"/>
      <c r="E75" s="85"/>
      <c r="F75" s="85"/>
      <c r="G75" s="85"/>
      <c r="H75" s="85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</row>
    <row r="76" spans="1:68" s="8" customFormat="1" ht="38.25" customHeight="1" x14ac:dyDescent="0.2">
      <c r="A76" s="54" t="s">
        <v>107</v>
      </c>
      <c r="B76" s="55" t="s">
        <v>113</v>
      </c>
      <c r="C76" s="54" t="s">
        <v>14</v>
      </c>
      <c r="D76" s="54" t="s">
        <v>15</v>
      </c>
      <c r="E76" s="25">
        <v>93</v>
      </c>
      <c r="F76" s="25">
        <v>93</v>
      </c>
      <c r="G76" s="25">
        <v>93</v>
      </c>
      <c r="H76" s="25"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</row>
    <row r="77" spans="1:68" s="8" customFormat="1" ht="69" customHeight="1" x14ac:dyDescent="0.2">
      <c r="A77" s="54" t="s">
        <v>271</v>
      </c>
      <c r="B77" s="55" t="s">
        <v>114</v>
      </c>
      <c r="C77" s="54" t="s">
        <v>14</v>
      </c>
      <c r="D77" s="54" t="s">
        <v>15</v>
      </c>
      <c r="E77" s="25">
        <v>82.88</v>
      </c>
      <c r="F77" s="25">
        <v>83.63</v>
      </c>
      <c r="G77" s="25">
        <v>82.92</v>
      </c>
      <c r="H77" s="25">
        <v>-0.85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</row>
    <row r="78" spans="1:68" s="8" customFormat="1" ht="35.25" customHeight="1" x14ac:dyDescent="0.2">
      <c r="A78" s="54" t="s">
        <v>272</v>
      </c>
      <c r="B78" s="55" t="s">
        <v>65</v>
      </c>
      <c r="C78" s="54" t="s">
        <v>14</v>
      </c>
      <c r="D78" s="54" t="s">
        <v>15</v>
      </c>
      <c r="E78" s="25">
        <v>89</v>
      </c>
      <c r="F78" s="25">
        <v>89</v>
      </c>
      <c r="G78" s="25">
        <v>89</v>
      </c>
      <c r="H78" s="25">
        <v>0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</row>
    <row r="79" spans="1:68" s="8" customFormat="1" ht="41.25" customHeight="1" x14ac:dyDescent="0.2">
      <c r="A79" s="54" t="s">
        <v>136</v>
      </c>
      <c r="B79" s="55" t="s">
        <v>66</v>
      </c>
      <c r="C79" s="54" t="s">
        <v>14</v>
      </c>
      <c r="D79" s="54" t="s">
        <v>15</v>
      </c>
      <c r="E79" s="25">
        <v>73</v>
      </c>
      <c r="F79" s="25">
        <v>73</v>
      </c>
      <c r="G79" s="25">
        <v>73</v>
      </c>
      <c r="H79" s="25">
        <v>0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</row>
    <row r="80" spans="1:68" s="8" customFormat="1" ht="39.75" customHeight="1" x14ac:dyDescent="0.2">
      <c r="A80" s="54" t="s">
        <v>273</v>
      </c>
      <c r="B80" s="55" t="s">
        <v>67</v>
      </c>
      <c r="C80" s="54" t="s">
        <v>14</v>
      </c>
      <c r="D80" s="54" t="s">
        <v>15</v>
      </c>
      <c r="E80" s="58">
        <v>93.4</v>
      </c>
      <c r="F80" s="25">
        <v>93.4</v>
      </c>
      <c r="G80" s="25">
        <v>93.4</v>
      </c>
      <c r="H80" s="25">
        <v>0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</row>
    <row r="81" spans="1:68" s="4" customFormat="1" ht="34.5" hidden="1" customHeight="1" x14ac:dyDescent="0.2">
      <c r="A81" s="63" t="s">
        <v>107</v>
      </c>
      <c r="B81" s="87" t="s">
        <v>193</v>
      </c>
      <c r="C81" s="87"/>
      <c r="D81" s="87"/>
      <c r="E81" s="87"/>
      <c r="F81" s="87"/>
      <c r="G81" s="87"/>
      <c r="H81" s="87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</row>
    <row r="82" spans="1:68" s="4" customFormat="1" ht="63.75" hidden="1" customHeight="1" x14ac:dyDescent="0.2">
      <c r="A82" s="54">
        <v>1</v>
      </c>
      <c r="B82" s="55" t="s">
        <v>115</v>
      </c>
      <c r="C82" s="54" t="s">
        <v>14</v>
      </c>
      <c r="D82" s="54" t="s">
        <v>24</v>
      </c>
      <c r="E82" s="25">
        <v>3</v>
      </c>
      <c r="F82" s="25">
        <v>0</v>
      </c>
      <c r="G82" s="25">
        <v>0</v>
      </c>
      <c r="H82" s="25">
        <v>0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</row>
    <row r="83" spans="1:68" s="4" customFormat="1" ht="33.75" hidden="1" customHeight="1" x14ac:dyDescent="0.2">
      <c r="A83" s="48" t="s">
        <v>116</v>
      </c>
      <c r="B83" s="88" t="s">
        <v>118</v>
      </c>
      <c r="C83" s="88"/>
      <c r="D83" s="88"/>
      <c r="E83" s="88"/>
      <c r="F83" s="88"/>
      <c r="G83" s="88"/>
      <c r="H83" s="88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</row>
    <row r="84" spans="1:68" s="4" customFormat="1" ht="39.75" hidden="1" customHeight="1" x14ac:dyDescent="0.2">
      <c r="A84" s="54">
        <v>1</v>
      </c>
      <c r="B84" s="55" t="s">
        <v>117</v>
      </c>
      <c r="C84" s="54" t="s">
        <v>14</v>
      </c>
      <c r="D84" s="54" t="s">
        <v>61</v>
      </c>
      <c r="E84" s="25">
        <v>10.67</v>
      </c>
      <c r="F84" s="25">
        <v>0</v>
      </c>
      <c r="G84" s="25">
        <v>0</v>
      </c>
      <c r="H84" s="25">
        <v>0</v>
      </c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</row>
    <row r="85" spans="1:68" s="8" customFormat="1" ht="26.25" customHeight="1" x14ac:dyDescent="0.2">
      <c r="A85" s="47" t="s">
        <v>69</v>
      </c>
      <c r="B85" s="85" t="s">
        <v>185</v>
      </c>
      <c r="C85" s="85"/>
      <c r="D85" s="85"/>
      <c r="E85" s="85"/>
      <c r="F85" s="85"/>
      <c r="G85" s="85"/>
      <c r="H85" s="85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</row>
    <row r="86" spans="1:68" s="8" customFormat="1" ht="48" customHeight="1" x14ac:dyDescent="0.2">
      <c r="A86" s="56" t="s">
        <v>274</v>
      </c>
      <c r="B86" s="55" t="s">
        <v>153</v>
      </c>
      <c r="C86" s="54" t="s">
        <v>14</v>
      </c>
      <c r="D86" s="54" t="s">
        <v>15</v>
      </c>
      <c r="E86" s="54">
        <v>89.03</v>
      </c>
      <c r="F86" s="54">
        <v>77</v>
      </c>
      <c r="G86" s="54">
        <v>86.86</v>
      </c>
      <c r="H86" s="6">
        <f>(G86/F86*100)-100</f>
        <v>12.805194805194802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</row>
    <row r="87" spans="1:68" s="8" customFormat="1" ht="62.25" customHeight="1" x14ac:dyDescent="0.2">
      <c r="A87" s="56" t="s">
        <v>71</v>
      </c>
      <c r="B87" s="55" t="s">
        <v>164</v>
      </c>
      <c r="C87" s="54" t="s">
        <v>14</v>
      </c>
      <c r="D87" s="54" t="s">
        <v>15</v>
      </c>
      <c r="E87" s="54">
        <v>98.59</v>
      </c>
      <c r="F87" s="54">
        <v>93</v>
      </c>
      <c r="G87" s="54">
        <v>98.43</v>
      </c>
      <c r="H87" s="6">
        <v>5.84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</row>
    <row r="88" spans="1:68" s="8" customFormat="1" ht="24.75" hidden="1" customHeight="1" x14ac:dyDescent="0.2">
      <c r="A88" s="48" t="s">
        <v>71</v>
      </c>
      <c r="B88" s="86" t="s">
        <v>143</v>
      </c>
      <c r="C88" s="86"/>
      <c r="D88" s="86"/>
      <c r="E88" s="86"/>
      <c r="F88" s="86"/>
      <c r="G88" s="86"/>
      <c r="H88" s="86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</row>
    <row r="89" spans="1:68" s="8" customFormat="1" ht="94.5" hidden="1" customHeight="1" x14ac:dyDescent="0.2">
      <c r="A89" s="56" t="s">
        <v>12</v>
      </c>
      <c r="B89" s="55" t="s">
        <v>72</v>
      </c>
      <c r="C89" s="54" t="s">
        <v>14</v>
      </c>
      <c r="D89" s="54" t="s">
        <v>15</v>
      </c>
      <c r="E89" s="54">
        <v>80</v>
      </c>
      <c r="F89" s="54">
        <v>0</v>
      </c>
      <c r="G89" s="54">
        <v>0</v>
      </c>
      <c r="H89" s="6">
        <v>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</row>
    <row r="90" spans="1:68" s="8" customFormat="1" ht="38.25" hidden="1" customHeight="1" x14ac:dyDescent="0.2">
      <c r="A90" s="56" t="s">
        <v>16</v>
      </c>
      <c r="B90" s="55" t="s">
        <v>73</v>
      </c>
      <c r="C90" s="54" t="s">
        <v>14</v>
      </c>
      <c r="D90" s="54" t="s">
        <v>15</v>
      </c>
      <c r="E90" s="54">
        <v>100</v>
      </c>
      <c r="F90" s="54">
        <v>0</v>
      </c>
      <c r="G90" s="54">
        <v>0</v>
      </c>
      <c r="H90" s="6"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</row>
    <row r="91" spans="1:68" s="8" customFormat="1" ht="25.5" hidden="1" customHeight="1" x14ac:dyDescent="0.2">
      <c r="A91" s="48" t="s">
        <v>74</v>
      </c>
      <c r="B91" s="88" t="s">
        <v>75</v>
      </c>
      <c r="C91" s="88"/>
      <c r="D91" s="88"/>
      <c r="E91" s="88"/>
      <c r="F91" s="88"/>
      <c r="G91" s="88"/>
      <c r="H91" s="8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</row>
    <row r="92" spans="1:68" s="8" customFormat="1" ht="129.75" hidden="1" customHeight="1" x14ac:dyDescent="0.2">
      <c r="A92" s="56" t="s">
        <v>12</v>
      </c>
      <c r="B92" s="55" t="s">
        <v>76</v>
      </c>
      <c r="C92" s="54" t="s">
        <v>14</v>
      </c>
      <c r="D92" s="54" t="s">
        <v>77</v>
      </c>
      <c r="E92" s="52">
        <v>205330</v>
      </c>
      <c r="F92" s="15">
        <v>0</v>
      </c>
      <c r="G92" s="16">
        <v>0</v>
      </c>
      <c r="H92" s="6"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</row>
    <row r="93" spans="1:68" s="8" customFormat="1" ht="21.75" hidden="1" customHeight="1" x14ac:dyDescent="0.2">
      <c r="A93" s="48" t="s">
        <v>78</v>
      </c>
      <c r="B93" s="88" t="s">
        <v>79</v>
      </c>
      <c r="C93" s="88"/>
      <c r="D93" s="88"/>
      <c r="E93" s="88"/>
      <c r="F93" s="88"/>
      <c r="G93" s="88"/>
      <c r="H93" s="8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</row>
    <row r="94" spans="1:68" s="8" customFormat="1" ht="28.5" customHeight="1" x14ac:dyDescent="0.2">
      <c r="A94" s="47" t="s">
        <v>80</v>
      </c>
      <c r="B94" s="85" t="s">
        <v>194</v>
      </c>
      <c r="C94" s="85"/>
      <c r="D94" s="85"/>
      <c r="E94" s="85"/>
      <c r="F94" s="85"/>
      <c r="G94" s="85"/>
      <c r="H94" s="85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</row>
    <row r="95" spans="1:68" s="8" customFormat="1" ht="63.75" customHeight="1" x14ac:dyDescent="0.2">
      <c r="A95" s="50" t="s">
        <v>275</v>
      </c>
      <c r="B95" s="39" t="s">
        <v>81</v>
      </c>
      <c r="C95" s="54" t="s">
        <v>14</v>
      </c>
      <c r="D95" s="50" t="s">
        <v>15</v>
      </c>
      <c r="E95" s="50">
        <v>84</v>
      </c>
      <c r="F95" s="50">
        <v>84</v>
      </c>
      <c r="G95" s="50">
        <v>0</v>
      </c>
      <c r="H95" s="51">
        <f t="shared" ref="H95:H100" si="4">ROUND(G95/F95*100,2)-100</f>
        <v>-100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</row>
    <row r="96" spans="1:68" s="8" customFormat="1" ht="47.25" x14ac:dyDescent="0.2">
      <c r="A96" s="137" t="s">
        <v>276</v>
      </c>
      <c r="B96" s="40" t="s">
        <v>207</v>
      </c>
      <c r="C96" s="54" t="s">
        <v>14</v>
      </c>
      <c r="D96" s="52" t="s">
        <v>82</v>
      </c>
      <c r="E96" s="52">
        <v>17890.900000000001</v>
      </c>
      <c r="F96" s="52">
        <v>13500</v>
      </c>
      <c r="G96" s="52">
        <v>4276.3999999999996</v>
      </c>
      <c r="H96" s="53">
        <f t="shared" si="4"/>
        <v>-68.319999999999993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</row>
    <row r="97" spans="1:68" s="8" customFormat="1" ht="47.25" x14ac:dyDescent="0.2">
      <c r="A97" s="50" t="s">
        <v>277</v>
      </c>
      <c r="B97" s="40" t="s">
        <v>208</v>
      </c>
      <c r="C97" s="54" t="s">
        <v>14</v>
      </c>
      <c r="D97" s="52" t="s">
        <v>82</v>
      </c>
      <c r="E97" s="52">
        <v>11346.7</v>
      </c>
      <c r="F97" s="52">
        <v>2500</v>
      </c>
      <c r="G97" s="52">
        <v>916.4</v>
      </c>
      <c r="H97" s="53">
        <f t="shared" si="4"/>
        <v>-63.34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</row>
    <row r="98" spans="1:68" s="8" customFormat="1" ht="47.25" x14ac:dyDescent="0.2">
      <c r="A98" s="50" t="s">
        <v>278</v>
      </c>
      <c r="B98" s="40" t="s">
        <v>209</v>
      </c>
      <c r="C98" s="52" t="s">
        <v>14</v>
      </c>
      <c r="D98" s="52" t="s">
        <v>84</v>
      </c>
      <c r="E98" s="52">
        <v>273616</v>
      </c>
      <c r="F98" s="52">
        <v>241900</v>
      </c>
      <c r="G98" s="52">
        <v>69651</v>
      </c>
      <c r="H98" s="53">
        <f t="shared" si="4"/>
        <v>-71.210000000000008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</row>
    <row r="99" spans="1:68" s="8" customFormat="1" ht="31.5" x14ac:dyDescent="0.2">
      <c r="A99" s="50" t="s">
        <v>279</v>
      </c>
      <c r="B99" s="40" t="s">
        <v>210</v>
      </c>
      <c r="C99" s="52" t="s">
        <v>14</v>
      </c>
      <c r="D99" s="52" t="s">
        <v>84</v>
      </c>
      <c r="E99" s="52">
        <v>4351</v>
      </c>
      <c r="F99" s="52">
        <v>200</v>
      </c>
      <c r="G99" s="52">
        <v>57213</v>
      </c>
      <c r="H99" s="53">
        <f t="shared" si="4"/>
        <v>28506.5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</row>
    <row r="100" spans="1:68" s="8" customFormat="1" ht="54" customHeight="1" x14ac:dyDescent="0.2">
      <c r="A100" s="59" t="s">
        <v>280</v>
      </c>
      <c r="B100" s="62" t="s">
        <v>211</v>
      </c>
      <c r="C100" s="60" t="s">
        <v>14</v>
      </c>
      <c r="D100" s="60" t="s">
        <v>15</v>
      </c>
      <c r="E100" s="60">
        <v>96.29</v>
      </c>
      <c r="F100" s="60">
        <v>96.29</v>
      </c>
      <c r="G100" s="60">
        <v>96.29</v>
      </c>
      <c r="H100" s="61">
        <f t="shared" si="4"/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</row>
    <row r="101" spans="1:68" s="8" customFormat="1" ht="35.25" customHeight="1" x14ac:dyDescent="0.2">
      <c r="A101" s="50" t="s">
        <v>281</v>
      </c>
      <c r="B101" s="40" t="s">
        <v>83</v>
      </c>
      <c r="C101" s="52" t="s">
        <v>14</v>
      </c>
      <c r="D101" s="52" t="s">
        <v>15</v>
      </c>
      <c r="E101" s="53">
        <v>90.5</v>
      </c>
      <c r="F101" s="52">
        <v>95</v>
      </c>
      <c r="G101" s="53">
        <v>0</v>
      </c>
      <c r="H101" s="53">
        <f>ROUND(G101/F101*100,2)-100</f>
        <v>-100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</row>
    <row r="102" spans="1:68" s="32" customFormat="1" x14ac:dyDescent="0.2">
      <c r="A102" s="47" t="s">
        <v>160</v>
      </c>
      <c r="B102" s="85" t="s">
        <v>195</v>
      </c>
      <c r="C102" s="85"/>
      <c r="D102" s="85"/>
      <c r="E102" s="85"/>
      <c r="F102" s="85"/>
      <c r="G102" s="85"/>
      <c r="H102" s="85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</row>
    <row r="103" spans="1:68" ht="45.75" customHeight="1" x14ac:dyDescent="0.2">
      <c r="A103" s="67" t="s">
        <v>85</v>
      </c>
      <c r="B103" s="70" t="s">
        <v>158</v>
      </c>
      <c r="C103" s="17" t="s">
        <v>57</v>
      </c>
      <c r="D103" s="17" t="s">
        <v>15</v>
      </c>
      <c r="E103" s="67">
        <v>87.1</v>
      </c>
      <c r="F103" s="17">
        <v>90.3</v>
      </c>
      <c r="G103" s="17">
        <v>0</v>
      </c>
      <c r="H103" s="19">
        <f>G103/F103*100-100</f>
        <v>-100</v>
      </c>
      <c r="BO103" s="1"/>
      <c r="BP103" s="1"/>
    </row>
    <row r="104" spans="1:68" ht="47.25" x14ac:dyDescent="0.2">
      <c r="A104" s="67" t="s">
        <v>86</v>
      </c>
      <c r="B104" s="70" t="s">
        <v>212</v>
      </c>
      <c r="C104" s="17" t="s">
        <v>57</v>
      </c>
      <c r="D104" s="17" t="s">
        <v>15</v>
      </c>
      <c r="E104" s="17">
        <v>10</v>
      </c>
      <c r="F104" s="19">
        <v>15</v>
      </c>
      <c r="G104" s="19">
        <v>0</v>
      </c>
      <c r="H104" s="19">
        <f>G104/F104*100-100</f>
        <v>-100</v>
      </c>
      <c r="BO104" s="1"/>
      <c r="BP104" s="1"/>
    </row>
    <row r="105" spans="1:68" ht="120.75" customHeight="1" x14ac:dyDescent="0.2">
      <c r="A105" s="67" t="s">
        <v>87</v>
      </c>
      <c r="B105" s="18" t="s">
        <v>171</v>
      </c>
      <c r="C105" s="17" t="s">
        <v>57</v>
      </c>
      <c r="D105" s="17" t="s">
        <v>15</v>
      </c>
      <c r="E105" s="17">
        <v>10</v>
      </c>
      <c r="F105" s="19">
        <v>15</v>
      </c>
      <c r="G105" s="19">
        <v>0</v>
      </c>
      <c r="H105" s="19">
        <f>G105/F105*100-100</f>
        <v>-100</v>
      </c>
      <c r="BO105" s="1"/>
      <c r="BP105" s="1"/>
    </row>
    <row r="106" spans="1:68" ht="60.75" customHeight="1" x14ac:dyDescent="0.2">
      <c r="A106" s="67" t="s">
        <v>282</v>
      </c>
      <c r="B106" s="76" t="s">
        <v>172</v>
      </c>
      <c r="C106" s="17" t="s">
        <v>57</v>
      </c>
      <c r="D106" s="17" t="s">
        <v>15</v>
      </c>
      <c r="E106" s="17" t="s">
        <v>26</v>
      </c>
      <c r="F106" s="19">
        <v>90</v>
      </c>
      <c r="G106" s="19">
        <v>0</v>
      </c>
      <c r="H106" s="19">
        <f>G106/F106*100-100</f>
        <v>-100</v>
      </c>
      <c r="BO106" s="1"/>
      <c r="BP106" s="1"/>
    </row>
    <row r="107" spans="1:68" x14ac:dyDescent="0.2">
      <c r="A107" s="47" t="s">
        <v>137</v>
      </c>
      <c r="B107" s="85" t="s">
        <v>196</v>
      </c>
      <c r="C107" s="85"/>
      <c r="D107" s="85"/>
      <c r="E107" s="85"/>
      <c r="F107" s="85"/>
      <c r="G107" s="85"/>
      <c r="H107" s="85"/>
    </row>
    <row r="108" spans="1:68" ht="31.5" x14ac:dyDescent="0.2">
      <c r="A108" s="67" t="s">
        <v>283</v>
      </c>
      <c r="B108" s="55" t="s">
        <v>63</v>
      </c>
      <c r="C108" s="67" t="s">
        <v>18</v>
      </c>
      <c r="D108" s="67" t="s">
        <v>58</v>
      </c>
      <c r="E108" s="17">
        <v>8.66</v>
      </c>
      <c r="F108" s="69">
        <v>10.7</v>
      </c>
      <c r="G108" s="17">
        <v>2.73</v>
      </c>
      <c r="H108" s="19">
        <f>G108/F108*100-100</f>
        <v>-74.485981308411212</v>
      </c>
    </row>
    <row r="109" spans="1:68" x14ac:dyDescent="0.2">
      <c r="A109" s="47" t="s">
        <v>165</v>
      </c>
      <c r="B109" s="85" t="s">
        <v>213</v>
      </c>
      <c r="C109" s="85"/>
      <c r="D109" s="85"/>
      <c r="E109" s="85"/>
      <c r="F109" s="85"/>
      <c r="G109" s="85"/>
      <c r="H109" s="85"/>
    </row>
    <row r="110" spans="1:68" ht="21.75" customHeight="1" x14ac:dyDescent="0.2">
      <c r="A110" s="67" t="s">
        <v>284</v>
      </c>
      <c r="B110" s="71" t="s">
        <v>214</v>
      </c>
      <c r="C110" s="17" t="s">
        <v>57</v>
      </c>
      <c r="D110" s="17" t="s">
        <v>167</v>
      </c>
      <c r="E110" s="17" t="s">
        <v>26</v>
      </c>
      <c r="F110" s="17">
        <v>4.8</v>
      </c>
      <c r="G110" s="17">
        <v>0</v>
      </c>
      <c r="H110" s="19">
        <f>G110/F110*100-100</f>
        <v>-100</v>
      </c>
    </row>
    <row r="111" spans="1:68" x14ac:dyDescent="0.2">
      <c r="A111" s="67" t="s">
        <v>285</v>
      </c>
      <c r="B111" s="72" t="s">
        <v>215</v>
      </c>
      <c r="C111" s="17" t="s">
        <v>57</v>
      </c>
      <c r="D111" s="17" t="s">
        <v>168</v>
      </c>
      <c r="E111" s="17" t="s">
        <v>26</v>
      </c>
      <c r="F111" s="19">
        <v>1.6</v>
      </c>
      <c r="G111" s="19">
        <v>0</v>
      </c>
      <c r="H111" s="19">
        <f>G111/F111*100-100</f>
        <v>-100</v>
      </c>
    </row>
    <row r="112" spans="1:68" ht="30" x14ac:dyDescent="0.2">
      <c r="A112" s="67" t="s">
        <v>286</v>
      </c>
      <c r="B112" s="72" t="s">
        <v>216</v>
      </c>
      <c r="C112" s="17" t="s">
        <v>57</v>
      </c>
      <c r="D112" s="17" t="s">
        <v>15</v>
      </c>
      <c r="E112" s="17" t="s">
        <v>26</v>
      </c>
      <c r="F112" s="19">
        <v>100</v>
      </c>
      <c r="G112" s="19">
        <v>26.2</v>
      </c>
      <c r="H112" s="19">
        <f>G112/F112*100-100</f>
        <v>-73.8</v>
      </c>
    </row>
    <row r="113" spans="1:8" ht="30" x14ac:dyDescent="0.2">
      <c r="A113" s="67" t="s">
        <v>287</v>
      </c>
      <c r="B113" s="72" t="s">
        <v>217</v>
      </c>
      <c r="C113" s="17" t="s">
        <v>57</v>
      </c>
      <c r="D113" s="17" t="s">
        <v>15</v>
      </c>
      <c r="E113" s="17" t="s">
        <v>26</v>
      </c>
      <c r="F113" s="19">
        <v>100</v>
      </c>
      <c r="G113" s="19">
        <v>25.9</v>
      </c>
      <c r="H113" s="19">
        <f>G113/F113*100-100</f>
        <v>-74.099999999999994</v>
      </c>
    </row>
  </sheetData>
  <mergeCells count="30">
    <mergeCell ref="B107:H107"/>
    <mergeCell ref="B109:H109"/>
    <mergeCell ref="B48:H48"/>
    <mergeCell ref="B15:H15"/>
    <mergeCell ref="A2:H2"/>
    <mergeCell ref="A4:A6"/>
    <mergeCell ref="B4:B6"/>
    <mergeCell ref="C4:C6"/>
    <mergeCell ref="D4:D6"/>
    <mergeCell ref="E4:H4"/>
    <mergeCell ref="E5:E6"/>
    <mergeCell ref="F5:H5"/>
    <mergeCell ref="B8:H8"/>
    <mergeCell ref="B36:H36"/>
    <mergeCell ref="B32:H32"/>
    <mergeCell ref="B24:H24"/>
    <mergeCell ref="B102:H102"/>
    <mergeCell ref="B88:H88"/>
    <mergeCell ref="B81:H81"/>
    <mergeCell ref="B83:H83"/>
    <mergeCell ref="B53:H53"/>
    <mergeCell ref="B62:H62"/>
    <mergeCell ref="B64:H64"/>
    <mergeCell ref="B66:H66"/>
    <mergeCell ref="B58:H58"/>
    <mergeCell ref="B91:H91"/>
    <mergeCell ref="B93:H93"/>
    <mergeCell ref="B94:H94"/>
    <mergeCell ref="B75:H75"/>
    <mergeCell ref="B85:H85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  <rowBreaks count="5" manualBreakCount="5">
    <brk id="23" max="8" man="1"/>
    <brk id="61" max="8" man="1"/>
    <brk id="77" max="8" man="1"/>
    <brk id="94" max="8" man="1"/>
    <brk id="10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O153"/>
  <sheetViews>
    <sheetView tabSelected="1" zoomScale="73" zoomScaleNormal="73" zoomScaleSheetLayoutView="53" workbookViewId="0">
      <pane ySplit="5" topLeftCell="A141" activePane="bottomLeft" state="frozen"/>
      <selection activeCell="C400" sqref="C399:C400"/>
      <selection pane="bottomLeft" activeCell="D155" sqref="D155"/>
    </sheetView>
  </sheetViews>
  <sheetFormatPr defaultRowHeight="15.75" outlineLevelRow="1" x14ac:dyDescent="0.2"/>
  <cols>
    <col min="1" max="1" width="8.5703125" style="30" customWidth="1"/>
    <col min="2" max="2" width="52.7109375" style="24" customWidth="1"/>
    <col min="3" max="3" width="24.7109375" style="31" customWidth="1"/>
    <col min="4" max="4" width="16.5703125" style="35" customWidth="1"/>
    <col min="5" max="6" width="18.140625" style="35" customWidth="1"/>
    <col min="7" max="7" width="14" style="35" customWidth="1"/>
    <col min="8" max="8" width="15.85546875" style="35" customWidth="1"/>
    <col min="9" max="9" width="12.140625" style="4" customWidth="1"/>
    <col min="10" max="10" width="11.28515625" style="4" bestFit="1" customWidth="1"/>
    <col min="11" max="16384" width="9.140625" style="4"/>
  </cols>
  <sheetData>
    <row r="2" spans="1:8" x14ac:dyDescent="0.2">
      <c r="A2" s="129" t="s">
        <v>197</v>
      </c>
      <c r="B2" s="129"/>
      <c r="C2" s="129"/>
      <c r="D2" s="129"/>
      <c r="E2" s="129"/>
      <c r="F2" s="129"/>
      <c r="G2" s="129"/>
      <c r="H2" s="129"/>
    </row>
    <row r="4" spans="1:8" ht="18" customHeight="1" x14ac:dyDescent="0.2">
      <c r="A4" s="116" t="s">
        <v>0</v>
      </c>
      <c r="B4" s="103" t="s">
        <v>142</v>
      </c>
      <c r="C4" s="100" t="s">
        <v>89</v>
      </c>
      <c r="D4" s="130" t="s">
        <v>90</v>
      </c>
      <c r="E4" s="130"/>
      <c r="F4" s="130" t="s">
        <v>91</v>
      </c>
      <c r="G4" s="130"/>
      <c r="H4" s="130" t="s">
        <v>92</v>
      </c>
    </row>
    <row r="5" spans="1:8" ht="31.5" x14ac:dyDescent="0.2">
      <c r="A5" s="116"/>
      <c r="B5" s="103"/>
      <c r="C5" s="100"/>
      <c r="D5" s="79" t="s">
        <v>93</v>
      </c>
      <c r="E5" s="79" t="s">
        <v>94</v>
      </c>
      <c r="F5" s="79" t="s">
        <v>93</v>
      </c>
      <c r="G5" s="79" t="s">
        <v>94</v>
      </c>
      <c r="H5" s="130"/>
    </row>
    <row r="6" spans="1:8" s="8" customFormat="1" x14ac:dyDescent="0.2">
      <c r="A6" s="38">
        <v>1</v>
      </c>
      <c r="B6" s="38">
        <v>2</v>
      </c>
      <c r="C6" s="38">
        <v>3</v>
      </c>
      <c r="D6" s="68">
        <v>4</v>
      </c>
      <c r="E6" s="68">
        <v>5</v>
      </c>
      <c r="F6" s="68">
        <v>6</v>
      </c>
      <c r="G6" s="68">
        <v>7</v>
      </c>
      <c r="H6" s="38">
        <v>8</v>
      </c>
    </row>
    <row r="7" spans="1:8" ht="24.75" customHeight="1" x14ac:dyDescent="0.2">
      <c r="A7" s="86" t="s">
        <v>1</v>
      </c>
      <c r="B7" s="107" t="s">
        <v>146</v>
      </c>
      <c r="C7" s="78" t="s">
        <v>95</v>
      </c>
      <c r="D7" s="7">
        <v>65128.7</v>
      </c>
      <c r="E7" s="7">
        <v>100</v>
      </c>
      <c r="F7" s="7">
        <v>6211.2</v>
      </c>
      <c r="G7" s="7">
        <v>100.00000000000001</v>
      </c>
      <c r="H7" s="7">
        <v>-90.463190574969246</v>
      </c>
    </row>
    <row r="8" spans="1:8" ht="31.5" x14ac:dyDescent="0.2">
      <c r="A8" s="86"/>
      <c r="B8" s="107"/>
      <c r="C8" s="78" t="s">
        <v>96</v>
      </c>
      <c r="D8" s="7">
        <v>59001</v>
      </c>
      <c r="E8" s="7">
        <v>90.591398262210049</v>
      </c>
      <c r="F8" s="7">
        <v>5199.5</v>
      </c>
      <c r="G8" s="7">
        <v>83.711682122617219</v>
      </c>
      <c r="H8" s="7">
        <v>-91.187437501059307</v>
      </c>
    </row>
    <row r="9" spans="1:8" x14ac:dyDescent="0.2">
      <c r="A9" s="86"/>
      <c r="B9" s="107"/>
      <c r="C9" s="78" t="s">
        <v>97</v>
      </c>
      <c r="D9" s="7">
        <v>0</v>
      </c>
      <c r="E9" s="7">
        <v>0</v>
      </c>
      <c r="F9" s="7">
        <v>0</v>
      </c>
      <c r="G9" s="7">
        <v>0</v>
      </c>
      <c r="H9" s="7" t="s">
        <v>26</v>
      </c>
    </row>
    <row r="10" spans="1:8" x14ac:dyDescent="0.2">
      <c r="A10" s="86"/>
      <c r="B10" s="107"/>
      <c r="C10" s="78" t="s">
        <v>98</v>
      </c>
      <c r="D10" s="7">
        <v>4291.7</v>
      </c>
      <c r="E10" s="7">
        <v>6.5895680398963901</v>
      </c>
      <c r="F10" s="7">
        <v>606.70000000000005</v>
      </c>
      <c r="G10" s="7">
        <v>9.7678387429160232</v>
      </c>
      <c r="H10" s="7">
        <v>-85.863410769625091</v>
      </c>
    </row>
    <row r="11" spans="1:8" ht="20.25" customHeight="1" x14ac:dyDescent="0.2">
      <c r="A11" s="86"/>
      <c r="B11" s="107"/>
      <c r="C11" s="78" t="s">
        <v>99</v>
      </c>
      <c r="D11" s="7">
        <v>1836</v>
      </c>
      <c r="E11" s="7">
        <v>2.8190336978935555</v>
      </c>
      <c r="F11" s="7">
        <v>405</v>
      </c>
      <c r="G11" s="7">
        <v>6.5204791344667692</v>
      </c>
      <c r="H11" s="7">
        <v>-77.941176470588232</v>
      </c>
    </row>
    <row r="12" spans="1:8" s="5" customFormat="1" x14ac:dyDescent="0.2">
      <c r="A12" s="135" t="s">
        <v>218</v>
      </c>
      <c r="B12" s="136" t="s">
        <v>181</v>
      </c>
      <c r="C12" s="82" t="s">
        <v>95</v>
      </c>
      <c r="D12" s="7">
        <v>2415438.2000000002</v>
      </c>
      <c r="E12" s="34">
        <v>99.999999999999986</v>
      </c>
      <c r="F12" s="34">
        <v>534764</v>
      </c>
      <c r="G12" s="34">
        <v>99.999999999999986</v>
      </c>
      <c r="H12" s="83">
        <v>-77.860580328654237</v>
      </c>
    </row>
    <row r="13" spans="1:8" s="5" customFormat="1" ht="31.5" x14ac:dyDescent="0.2">
      <c r="A13" s="135"/>
      <c r="B13" s="136"/>
      <c r="C13" s="82" t="s">
        <v>96</v>
      </c>
      <c r="D13" s="7">
        <v>858965.5</v>
      </c>
      <c r="E13" s="34">
        <v>35.561477002392358</v>
      </c>
      <c r="F13" s="34">
        <v>253147.29999999996</v>
      </c>
      <c r="G13" s="34">
        <v>47.338134204995093</v>
      </c>
      <c r="H13" s="83">
        <v>-70.528816349434294</v>
      </c>
    </row>
    <row r="14" spans="1:8" s="5" customFormat="1" x14ac:dyDescent="0.2">
      <c r="A14" s="135"/>
      <c r="B14" s="136"/>
      <c r="C14" s="82" t="s">
        <v>97</v>
      </c>
      <c r="D14" s="7">
        <v>100438.79999999999</v>
      </c>
      <c r="E14" s="34">
        <v>4.158202018995973</v>
      </c>
      <c r="F14" s="34">
        <v>18635.8</v>
      </c>
      <c r="G14" s="34">
        <v>3.4848643513774298</v>
      </c>
      <c r="H14" s="83">
        <v>-81.445616634209088</v>
      </c>
    </row>
    <row r="15" spans="1:8" s="5" customFormat="1" x14ac:dyDescent="0.2">
      <c r="A15" s="135"/>
      <c r="B15" s="136"/>
      <c r="C15" s="82" t="s">
        <v>98</v>
      </c>
      <c r="D15" s="7">
        <v>1311280.8999999999</v>
      </c>
      <c r="E15" s="34">
        <v>54.287495329004884</v>
      </c>
      <c r="F15" s="34">
        <v>236955.8</v>
      </c>
      <c r="G15" s="34">
        <v>44.310349986162116</v>
      </c>
      <c r="H15" s="83">
        <v>-81.929440137502198</v>
      </c>
    </row>
    <row r="16" spans="1:8" s="5" customFormat="1" x14ac:dyDescent="0.2">
      <c r="A16" s="135"/>
      <c r="B16" s="136"/>
      <c r="C16" s="82" t="s">
        <v>99</v>
      </c>
      <c r="D16" s="7">
        <v>144753</v>
      </c>
      <c r="E16" s="34">
        <v>5.9928256496067664</v>
      </c>
      <c r="F16" s="34">
        <v>26025.100000000002</v>
      </c>
      <c r="G16" s="34">
        <v>4.8666514574653501</v>
      </c>
      <c r="H16" s="83">
        <v>-82.021028925134544</v>
      </c>
    </row>
    <row r="17" spans="1:15" ht="20.100000000000001" customHeight="1" x14ac:dyDescent="0.2">
      <c r="A17" s="95" t="s">
        <v>2</v>
      </c>
      <c r="B17" s="92" t="s">
        <v>180</v>
      </c>
      <c r="C17" s="82" t="s">
        <v>95</v>
      </c>
      <c r="D17" s="7">
        <v>20191.599999999999</v>
      </c>
      <c r="E17" s="83">
        <v>100.00000000000001</v>
      </c>
      <c r="F17" s="7">
        <v>2107.1999999999998</v>
      </c>
      <c r="G17" s="83">
        <v>100</v>
      </c>
      <c r="H17" s="7">
        <v>-89.56397709938787</v>
      </c>
    </row>
    <row r="18" spans="1:15" ht="33" customHeight="1" x14ac:dyDescent="0.2">
      <c r="A18" s="96"/>
      <c r="B18" s="93"/>
      <c r="C18" s="82" t="s">
        <v>96</v>
      </c>
      <c r="D18" s="84">
        <v>11577</v>
      </c>
      <c r="E18" s="83">
        <v>57.335723766318672</v>
      </c>
      <c r="F18" s="84">
        <v>2107.1999999999998</v>
      </c>
      <c r="G18" s="83">
        <v>100</v>
      </c>
      <c r="H18" s="7">
        <v>-81.798393366157029</v>
      </c>
    </row>
    <row r="19" spans="1:15" ht="20.100000000000001" customHeight="1" x14ac:dyDescent="0.2">
      <c r="A19" s="96"/>
      <c r="B19" s="93"/>
      <c r="C19" s="82" t="s">
        <v>97</v>
      </c>
      <c r="D19" s="84">
        <v>3124.7</v>
      </c>
      <c r="E19" s="83">
        <v>15.47524713247093</v>
      </c>
      <c r="F19" s="84">
        <v>0</v>
      </c>
      <c r="G19" s="83">
        <v>0</v>
      </c>
      <c r="H19" s="7">
        <v>-100</v>
      </c>
    </row>
    <row r="20" spans="1:15" ht="20.100000000000001" customHeight="1" x14ac:dyDescent="0.2">
      <c r="A20" s="96"/>
      <c r="B20" s="93"/>
      <c r="C20" s="82" t="s">
        <v>98</v>
      </c>
      <c r="D20" s="84">
        <v>5489.9</v>
      </c>
      <c r="E20" s="83">
        <v>27.189029101210405</v>
      </c>
      <c r="F20" s="84">
        <v>0</v>
      </c>
      <c r="G20" s="83">
        <v>0</v>
      </c>
      <c r="H20" s="7">
        <v>-100</v>
      </c>
    </row>
    <row r="21" spans="1:15" ht="20.100000000000001" customHeight="1" x14ac:dyDescent="0.2">
      <c r="A21" s="97"/>
      <c r="B21" s="94"/>
      <c r="C21" s="82" t="s">
        <v>99</v>
      </c>
      <c r="D21" s="84">
        <v>0</v>
      </c>
      <c r="E21" s="83">
        <v>0</v>
      </c>
      <c r="F21" s="84">
        <v>0</v>
      </c>
      <c r="G21" s="83">
        <v>0</v>
      </c>
      <c r="H21" s="7" t="s">
        <v>26</v>
      </c>
    </row>
    <row r="22" spans="1:15" x14ac:dyDescent="0.2">
      <c r="A22" s="100" t="s">
        <v>31</v>
      </c>
      <c r="B22" s="102" t="s">
        <v>183</v>
      </c>
      <c r="C22" s="46" t="s">
        <v>95</v>
      </c>
      <c r="D22" s="7">
        <v>511750.40000000002</v>
      </c>
      <c r="E22" s="7">
        <v>100</v>
      </c>
      <c r="F22" s="7">
        <v>163292.39999999997</v>
      </c>
      <c r="G22" s="7">
        <v>100.00000000000001</v>
      </c>
      <c r="H22" s="7">
        <v>-68.091397681369671</v>
      </c>
    </row>
    <row r="23" spans="1:15" ht="30.75" customHeight="1" x14ac:dyDescent="0.2">
      <c r="A23" s="100"/>
      <c r="B23" s="102"/>
      <c r="C23" s="46" t="s">
        <v>96</v>
      </c>
      <c r="D23" s="7">
        <v>442934</v>
      </c>
      <c r="E23" s="7">
        <v>86.552741336401496</v>
      </c>
      <c r="F23" s="7">
        <v>156730.59999999998</v>
      </c>
      <c r="G23" s="7">
        <v>95.981564359394568</v>
      </c>
      <c r="H23" s="7">
        <v>-64.6153603019863</v>
      </c>
    </row>
    <row r="24" spans="1:15" x14ac:dyDescent="0.2">
      <c r="A24" s="100"/>
      <c r="B24" s="102"/>
      <c r="C24" s="46" t="s">
        <v>97</v>
      </c>
      <c r="D24" s="7">
        <v>35743.199999999997</v>
      </c>
      <c r="E24" s="7">
        <v>6.9844986931128918</v>
      </c>
      <c r="F24" s="7">
        <v>2667.3</v>
      </c>
      <c r="G24" s="7">
        <v>1.6334501789428049</v>
      </c>
      <c r="H24" s="7">
        <v>-92.537601557778828</v>
      </c>
    </row>
    <row r="25" spans="1:15" x14ac:dyDescent="0.2">
      <c r="A25" s="100"/>
      <c r="B25" s="102"/>
      <c r="C25" s="46" t="s">
        <v>98</v>
      </c>
      <c r="D25" s="7">
        <v>17765.2</v>
      </c>
      <c r="E25" s="7">
        <v>3.4714579607558687</v>
      </c>
      <c r="F25" s="7">
        <v>2606.3000000000002</v>
      </c>
      <c r="G25" s="7">
        <v>1.5960938782209098</v>
      </c>
      <c r="H25" s="7">
        <v>-85.329182896899553</v>
      </c>
    </row>
    <row r="26" spans="1:15" x14ac:dyDescent="0.2">
      <c r="A26" s="100"/>
      <c r="B26" s="102"/>
      <c r="C26" s="46" t="s">
        <v>99</v>
      </c>
      <c r="D26" s="7">
        <v>15308</v>
      </c>
      <c r="E26" s="7">
        <v>2.9913020097297434</v>
      </c>
      <c r="F26" s="7">
        <v>1288.2</v>
      </c>
      <c r="G26" s="7">
        <v>0.78889158344172794</v>
      </c>
      <c r="H26" s="7">
        <v>-91.584792265482093</v>
      </c>
    </row>
    <row r="27" spans="1:15" ht="20.100000000000001" customHeight="1" x14ac:dyDescent="0.2">
      <c r="A27" s="131" t="s">
        <v>106</v>
      </c>
      <c r="B27" s="133" t="s">
        <v>157</v>
      </c>
      <c r="C27" s="46" t="s">
        <v>95</v>
      </c>
      <c r="D27" s="7">
        <v>871375.79999999993</v>
      </c>
      <c r="E27" s="7">
        <v>100</v>
      </c>
      <c r="F27" s="7">
        <v>206342.12</v>
      </c>
      <c r="G27" s="7">
        <v>99.999999999999986</v>
      </c>
      <c r="H27" s="7">
        <v>-76.319962064587969</v>
      </c>
      <c r="K27" s="11"/>
      <c r="L27" s="22"/>
      <c r="M27" s="11"/>
      <c r="N27" s="11"/>
    </row>
    <row r="28" spans="1:15" ht="33.75" customHeight="1" x14ac:dyDescent="0.2">
      <c r="A28" s="131"/>
      <c r="B28" s="133"/>
      <c r="C28" s="41" t="s">
        <v>96</v>
      </c>
      <c r="D28" s="7">
        <v>30130</v>
      </c>
      <c r="E28" s="7">
        <v>3.4577503758998129</v>
      </c>
      <c r="F28" s="7">
        <v>9006.6099999999988</v>
      </c>
      <c r="G28" s="7">
        <v>4.3648916663258079</v>
      </c>
      <c r="H28" s="7">
        <v>-70.107500829737802</v>
      </c>
      <c r="K28" s="11"/>
      <c r="L28" s="22"/>
      <c r="M28" s="11"/>
      <c r="N28" s="11"/>
    </row>
    <row r="29" spans="1:15" ht="20.100000000000001" customHeight="1" x14ac:dyDescent="0.2">
      <c r="A29" s="131"/>
      <c r="B29" s="133"/>
      <c r="C29" s="41" t="s">
        <v>97</v>
      </c>
      <c r="D29" s="7">
        <v>306750.09999999998</v>
      </c>
      <c r="E29" s="7">
        <v>35.202962946641392</v>
      </c>
      <c r="F29" s="7">
        <v>95347.099999999977</v>
      </c>
      <c r="G29" s="7">
        <v>46.208258401144654</v>
      </c>
      <c r="H29" s="7">
        <v>-68.9170109479997</v>
      </c>
      <c r="K29" s="11"/>
      <c r="L29" s="22"/>
      <c r="M29" s="11"/>
      <c r="N29" s="11"/>
    </row>
    <row r="30" spans="1:15" ht="20.100000000000001" customHeight="1" x14ac:dyDescent="0.2">
      <c r="A30" s="131"/>
      <c r="B30" s="133"/>
      <c r="C30" s="41" t="s">
        <v>98</v>
      </c>
      <c r="D30" s="7">
        <v>526785.69999999995</v>
      </c>
      <c r="E30" s="7">
        <v>60.454478997465841</v>
      </c>
      <c r="F30" s="7">
        <v>99513.22</v>
      </c>
      <c r="G30" s="7">
        <v>48.227293584072903</v>
      </c>
      <c r="H30" s="7">
        <v>-81.109354335168931</v>
      </c>
      <c r="K30" s="11"/>
      <c r="L30" s="22"/>
      <c r="M30" s="11"/>
      <c r="N30" s="11"/>
      <c r="O30" s="11"/>
    </row>
    <row r="31" spans="1:15" ht="20.100000000000001" customHeight="1" x14ac:dyDescent="0.2">
      <c r="A31" s="132"/>
      <c r="B31" s="134"/>
      <c r="C31" s="41" t="s">
        <v>99</v>
      </c>
      <c r="D31" s="7">
        <v>7710</v>
      </c>
      <c r="E31" s="7">
        <v>0.88480767999294918</v>
      </c>
      <c r="F31" s="7">
        <v>2475.19</v>
      </c>
      <c r="G31" s="7">
        <v>1.1995563484566312</v>
      </c>
      <c r="H31" s="7">
        <v>-67.896368352788585</v>
      </c>
      <c r="K31" s="11"/>
      <c r="L31" s="22"/>
      <c r="M31" s="22"/>
      <c r="N31" s="11"/>
      <c r="O31" s="11"/>
    </row>
    <row r="32" spans="1:15" x14ac:dyDescent="0.2">
      <c r="A32" s="100" t="s">
        <v>40</v>
      </c>
      <c r="B32" s="103" t="s">
        <v>200</v>
      </c>
      <c r="C32" s="46" t="s">
        <v>95</v>
      </c>
      <c r="D32" s="7">
        <v>184900</v>
      </c>
      <c r="E32" s="7">
        <v>100</v>
      </c>
      <c r="F32" s="7">
        <v>63307.5</v>
      </c>
      <c r="G32" s="7">
        <v>99.999999999999986</v>
      </c>
      <c r="H32" s="7">
        <v>-65.761222282314762</v>
      </c>
    </row>
    <row r="33" spans="1:8" ht="31.5" x14ac:dyDescent="0.2">
      <c r="A33" s="100"/>
      <c r="B33" s="103"/>
      <c r="C33" s="46" t="s">
        <v>96</v>
      </c>
      <c r="D33" s="7">
        <v>165257</v>
      </c>
      <c r="E33" s="7">
        <v>89.376419686316936</v>
      </c>
      <c r="F33" s="7">
        <v>59651.199999999997</v>
      </c>
      <c r="G33" s="7">
        <v>94.224538956679694</v>
      </c>
      <c r="H33" s="7">
        <v>-63.90397986167001</v>
      </c>
    </row>
    <row r="34" spans="1:8" x14ac:dyDescent="0.2">
      <c r="A34" s="100"/>
      <c r="B34" s="103"/>
      <c r="C34" s="46" t="s">
        <v>97</v>
      </c>
      <c r="D34" s="7">
        <v>0</v>
      </c>
      <c r="E34" s="34">
        <v>0</v>
      </c>
      <c r="F34" s="34">
        <v>0</v>
      </c>
      <c r="G34" s="34">
        <v>0</v>
      </c>
      <c r="H34" s="7" t="s">
        <v>26</v>
      </c>
    </row>
    <row r="35" spans="1:8" x14ac:dyDescent="0.2">
      <c r="A35" s="100"/>
      <c r="B35" s="103"/>
      <c r="C35" s="46" t="s">
        <v>98</v>
      </c>
      <c r="D35" s="7">
        <v>2193</v>
      </c>
      <c r="E35" s="34">
        <v>1.1860465116279071</v>
      </c>
      <c r="F35" s="34">
        <v>549</v>
      </c>
      <c r="G35" s="34">
        <v>0.8671958298779765</v>
      </c>
      <c r="H35" s="7">
        <v>-74.965800273597807</v>
      </c>
    </row>
    <row r="36" spans="1:8" x14ac:dyDescent="0.2">
      <c r="A36" s="100"/>
      <c r="B36" s="103"/>
      <c r="C36" s="46" t="s">
        <v>99</v>
      </c>
      <c r="D36" s="7">
        <v>17450</v>
      </c>
      <c r="E36" s="7">
        <v>9.4375338020551638</v>
      </c>
      <c r="F36" s="7">
        <v>3107.3</v>
      </c>
      <c r="G36" s="7">
        <v>4.9082652134423252</v>
      </c>
      <c r="H36" s="7">
        <v>-82.193123209169045</v>
      </c>
    </row>
    <row r="37" spans="1:8" ht="0.75" customHeight="1" x14ac:dyDescent="0.2">
      <c r="A37" s="116" t="s">
        <v>44</v>
      </c>
      <c r="B37" s="99" t="s">
        <v>100</v>
      </c>
      <c r="C37" s="46" t="s">
        <v>95</v>
      </c>
      <c r="D37" s="7">
        <f>SUM(D38:D41)</f>
        <v>0</v>
      </c>
      <c r="E37" s="7" t="e">
        <f>SUM(E38:E41)</f>
        <v>#DIV/0!</v>
      </c>
      <c r="F37" s="7">
        <f>SUM(F38:F41)</f>
        <v>0</v>
      </c>
      <c r="G37" s="7" t="e">
        <f>SUM(G38:G41)</f>
        <v>#DIV/0!</v>
      </c>
      <c r="H37" s="7" t="e">
        <f>F37/D37*100-100</f>
        <v>#DIV/0!</v>
      </c>
    </row>
    <row r="38" spans="1:8" ht="34.5" hidden="1" customHeight="1" x14ac:dyDescent="0.2">
      <c r="A38" s="116"/>
      <c r="B38" s="99"/>
      <c r="C38" s="46" t="s">
        <v>96</v>
      </c>
      <c r="D38" s="7"/>
      <c r="E38" s="7" t="e">
        <f>D38/D37*100</f>
        <v>#DIV/0!</v>
      </c>
      <c r="F38" s="7"/>
      <c r="G38" s="7" t="e">
        <f>F38/F37*100</f>
        <v>#DIV/0!</v>
      </c>
      <c r="H38" s="7" t="e">
        <f>F38/D38*100-100</f>
        <v>#DIV/0!</v>
      </c>
    </row>
    <row r="39" spans="1:8" ht="21" hidden="1" customHeight="1" x14ac:dyDescent="0.2">
      <c r="A39" s="116"/>
      <c r="B39" s="99"/>
      <c r="C39" s="46" t="s">
        <v>97</v>
      </c>
      <c r="D39" s="7">
        <v>0</v>
      </c>
      <c r="E39" s="34" t="e">
        <f>D39/D37*100</f>
        <v>#DIV/0!</v>
      </c>
      <c r="F39" s="7">
        <v>0</v>
      </c>
      <c r="G39" s="34" t="e">
        <f>F39/F37*100</f>
        <v>#DIV/0!</v>
      </c>
      <c r="H39" s="34" t="s">
        <v>26</v>
      </c>
    </row>
    <row r="40" spans="1:8" ht="21.75" hidden="1" customHeight="1" x14ac:dyDescent="0.2">
      <c r="A40" s="116"/>
      <c r="B40" s="99"/>
      <c r="C40" s="46" t="s">
        <v>98</v>
      </c>
      <c r="D40" s="7">
        <v>0</v>
      </c>
      <c r="E40" s="34" t="e">
        <f>D40/D37*100</f>
        <v>#DIV/0!</v>
      </c>
      <c r="F40" s="7">
        <v>0</v>
      </c>
      <c r="G40" s="34" t="e">
        <f>F40/F37*100</f>
        <v>#DIV/0!</v>
      </c>
      <c r="H40" s="34" t="s">
        <v>26</v>
      </c>
    </row>
    <row r="41" spans="1:8" ht="21" hidden="1" customHeight="1" x14ac:dyDescent="0.2">
      <c r="A41" s="116"/>
      <c r="B41" s="99"/>
      <c r="C41" s="46" t="s">
        <v>99</v>
      </c>
      <c r="D41" s="7">
        <v>0</v>
      </c>
      <c r="E41" s="34" t="e">
        <f>D41/D37*100</f>
        <v>#DIV/0!</v>
      </c>
      <c r="F41" s="7">
        <v>0</v>
      </c>
      <c r="G41" s="34" t="e">
        <f>F41/F37*100</f>
        <v>#DIV/0!</v>
      </c>
      <c r="H41" s="34" t="s">
        <v>26</v>
      </c>
    </row>
    <row r="42" spans="1:8" ht="24.75" customHeight="1" x14ac:dyDescent="0.2">
      <c r="A42" s="100" t="s">
        <v>45</v>
      </c>
      <c r="B42" s="103" t="s">
        <v>201</v>
      </c>
      <c r="C42" s="46" t="s">
        <v>95</v>
      </c>
      <c r="D42" s="7">
        <v>28041</v>
      </c>
      <c r="E42" s="7">
        <v>100</v>
      </c>
      <c r="F42" s="7">
        <v>9407.7000000000007</v>
      </c>
      <c r="G42" s="7">
        <v>100</v>
      </c>
      <c r="H42" s="7">
        <v>-66.450197924467744</v>
      </c>
    </row>
    <row r="43" spans="1:8" ht="33.75" customHeight="1" x14ac:dyDescent="0.2">
      <c r="A43" s="100"/>
      <c r="B43" s="103"/>
      <c r="C43" s="46" t="s">
        <v>96</v>
      </c>
      <c r="D43" s="7">
        <v>23043</v>
      </c>
      <c r="E43" s="7">
        <v>82.176099283192471</v>
      </c>
      <c r="F43" s="7">
        <v>8928</v>
      </c>
      <c r="G43" s="7">
        <v>94.900985363053664</v>
      </c>
      <c r="H43" s="7">
        <v>-61.255044916026556</v>
      </c>
    </row>
    <row r="44" spans="1:8" ht="21" customHeight="1" x14ac:dyDescent="0.2">
      <c r="A44" s="100"/>
      <c r="B44" s="103"/>
      <c r="C44" s="46" t="s">
        <v>97</v>
      </c>
      <c r="D44" s="7">
        <v>0</v>
      </c>
      <c r="E44" s="7">
        <v>0</v>
      </c>
      <c r="F44" s="7">
        <v>0</v>
      </c>
      <c r="G44" s="7">
        <v>0</v>
      </c>
      <c r="H44" s="7" t="s">
        <v>26</v>
      </c>
    </row>
    <row r="45" spans="1:8" ht="21" customHeight="1" x14ac:dyDescent="0.2">
      <c r="A45" s="100"/>
      <c r="B45" s="103"/>
      <c r="C45" s="46" t="s">
        <v>98</v>
      </c>
      <c r="D45" s="7">
        <v>0</v>
      </c>
      <c r="E45" s="7">
        <v>0</v>
      </c>
      <c r="F45" s="7">
        <v>0</v>
      </c>
      <c r="G45" s="7">
        <v>0</v>
      </c>
      <c r="H45" s="7" t="s">
        <v>26</v>
      </c>
    </row>
    <row r="46" spans="1:8" ht="20.25" customHeight="1" x14ac:dyDescent="0.2">
      <c r="A46" s="100"/>
      <c r="B46" s="103"/>
      <c r="C46" s="46" t="s">
        <v>99</v>
      </c>
      <c r="D46" s="7">
        <v>4998</v>
      </c>
      <c r="E46" s="7">
        <v>17.823900716807533</v>
      </c>
      <c r="F46" s="7">
        <v>479.7</v>
      </c>
      <c r="G46" s="7">
        <v>5.0990146369463307</v>
      </c>
      <c r="H46" s="7">
        <v>-90.402160864345745</v>
      </c>
    </row>
    <row r="47" spans="1:8" s="26" customFormat="1" ht="24" customHeight="1" x14ac:dyDescent="0.2">
      <c r="A47" s="100" t="s">
        <v>47</v>
      </c>
      <c r="B47" s="103" t="s">
        <v>202</v>
      </c>
      <c r="C47" s="46" t="s">
        <v>101</v>
      </c>
      <c r="D47" s="7">
        <v>1099</v>
      </c>
      <c r="E47" s="7">
        <v>100</v>
      </c>
      <c r="F47" s="7">
        <v>0</v>
      </c>
      <c r="G47" s="7">
        <v>0</v>
      </c>
      <c r="H47" s="7">
        <v>-100</v>
      </c>
    </row>
    <row r="48" spans="1:8" s="26" customFormat="1" ht="33" customHeight="1" x14ac:dyDescent="0.2">
      <c r="A48" s="100"/>
      <c r="B48" s="103"/>
      <c r="C48" s="46" t="s">
        <v>96</v>
      </c>
      <c r="D48" s="7">
        <v>1099</v>
      </c>
      <c r="E48" s="7">
        <v>100</v>
      </c>
      <c r="F48" s="7">
        <v>0</v>
      </c>
      <c r="G48" s="7">
        <v>0</v>
      </c>
      <c r="H48" s="7">
        <v>-100</v>
      </c>
    </row>
    <row r="49" spans="1:8" s="26" customFormat="1" ht="18.75" customHeight="1" x14ac:dyDescent="0.2">
      <c r="A49" s="100"/>
      <c r="B49" s="103"/>
      <c r="C49" s="46" t="s">
        <v>102</v>
      </c>
      <c r="D49" s="7">
        <v>0</v>
      </c>
      <c r="E49" s="7">
        <v>0</v>
      </c>
      <c r="F49" s="7">
        <v>0</v>
      </c>
      <c r="G49" s="7">
        <v>0</v>
      </c>
      <c r="H49" s="7" t="s">
        <v>26</v>
      </c>
    </row>
    <row r="50" spans="1:8" s="26" customFormat="1" ht="21" customHeight="1" x14ac:dyDescent="0.2">
      <c r="A50" s="100"/>
      <c r="B50" s="103"/>
      <c r="C50" s="46" t="s">
        <v>98</v>
      </c>
      <c r="D50" s="7">
        <v>0</v>
      </c>
      <c r="E50" s="7">
        <v>0</v>
      </c>
      <c r="F50" s="7">
        <v>0</v>
      </c>
      <c r="G50" s="7">
        <v>0</v>
      </c>
      <c r="H50" s="7" t="s">
        <v>26</v>
      </c>
    </row>
    <row r="51" spans="1:8" s="26" customFormat="1" ht="24.75" customHeight="1" x14ac:dyDescent="0.2">
      <c r="A51" s="100"/>
      <c r="B51" s="103"/>
      <c r="C51" s="46" t="s">
        <v>99</v>
      </c>
      <c r="D51" s="7">
        <v>0</v>
      </c>
      <c r="E51" s="7">
        <v>0</v>
      </c>
      <c r="F51" s="7">
        <v>0</v>
      </c>
      <c r="G51" s="7">
        <v>0</v>
      </c>
      <c r="H51" s="7" t="s">
        <v>26</v>
      </c>
    </row>
    <row r="52" spans="1:8" x14ac:dyDescent="0.2">
      <c r="A52" s="100" t="s">
        <v>56</v>
      </c>
      <c r="B52" s="103" t="s">
        <v>173</v>
      </c>
      <c r="C52" s="46" t="s">
        <v>95</v>
      </c>
      <c r="D52" s="7">
        <v>393499.8</v>
      </c>
      <c r="E52" s="34">
        <v>100.00000000000001</v>
      </c>
      <c r="F52" s="7">
        <v>51989.5</v>
      </c>
      <c r="G52" s="34">
        <v>100</v>
      </c>
      <c r="H52" s="34">
        <v>-86.787922128550008</v>
      </c>
    </row>
    <row r="53" spans="1:8" ht="31.5" x14ac:dyDescent="0.2">
      <c r="A53" s="100"/>
      <c r="B53" s="103"/>
      <c r="C53" s="46" t="s">
        <v>96</v>
      </c>
      <c r="D53" s="7">
        <v>292693.5</v>
      </c>
      <c r="E53" s="34">
        <v>74.38212166816858</v>
      </c>
      <c r="F53" s="7">
        <v>34074.799999999996</v>
      </c>
      <c r="G53" s="34">
        <v>65.541695919368323</v>
      </c>
      <c r="H53" s="34">
        <v>-88.358197226791845</v>
      </c>
    </row>
    <row r="54" spans="1:8" x14ac:dyDescent="0.2">
      <c r="A54" s="100"/>
      <c r="B54" s="103"/>
      <c r="C54" s="46" t="s">
        <v>97</v>
      </c>
      <c r="D54" s="7">
        <v>0</v>
      </c>
      <c r="E54" s="34">
        <v>0</v>
      </c>
      <c r="F54" s="7">
        <v>0</v>
      </c>
      <c r="G54" s="34">
        <v>0</v>
      </c>
      <c r="H54" s="34" t="s">
        <v>26</v>
      </c>
    </row>
    <row r="55" spans="1:8" ht="16.5" customHeight="1" x14ac:dyDescent="0.2">
      <c r="A55" s="100"/>
      <c r="B55" s="103"/>
      <c r="C55" s="46" t="s">
        <v>98</v>
      </c>
      <c r="D55" s="7">
        <v>122.5</v>
      </c>
      <c r="E55" s="34">
        <v>3.1130892569703975E-2</v>
      </c>
      <c r="F55" s="7">
        <v>0</v>
      </c>
      <c r="G55" s="34">
        <v>0</v>
      </c>
      <c r="H55" s="34">
        <v>-100</v>
      </c>
    </row>
    <row r="56" spans="1:8" ht="16.5" customHeight="1" x14ac:dyDescent="0.2">
      <c r="A56" s="100"/>
      <c r="B56" s="103"/>
      <c r="C56" s="46" t="s">
        <v>99</v>
      </c>
      <c r="D56" s="7">
        <v>100683.8</v>
      </c>
      <c r="E56" s="34">
        <v>25.586747439261725</v>
      </c>
      <c r="F56" s="7">
        <v>17914.7</v>
      </c>
      <c r="G56" s="34">
        <v>34.45830408063167</v>
      </c>
      <c r="H56" s="34" t="s">
        <v>26</v>
      </c>
    </row>
    <row r="57" spans="1:8" hidden="1" x14ac:dyDescent="0.2">
      <c r="A57" s="110" t="s">
        <v>129</v>
      </c>
      <c r="B57" s="123" t="s">
        <v>131</v>
      </c>
      <c r="C57" s="46" t="s">
        <v>95</v>
      </c>
      <c r="D57" s="7">
        <v>0</v>
      </c>
      <c r="E57" s="34">
        <v>0</v>
      </c>
      <c r="F57" s="34">
        <v>0</v>
      </c>
      <c r="G57" s="34">
        <v>0</v>
      </c>
      <c r="H57" s="34" t="s">
        <v>26</v>
      </c>
    </row>
    <row r="58" spans="1:8" ht="31.5" hidden="1" x14ac:dyDescent="0.2">
      <c r="A58" s="111"/>
      <c r="B58" s="124"/>
      <c r="C58" s="46" t="s">
        <v>96</v>
      </c>
      <c r="D58" s="7">
        <v>0</v>
      </c>
      <c r="E58" s="34">
        <v>0</v>
      </c>
      <c r="F58" s="34">
        <v>0</v>
      </c>
      <c r="G58" s="34">
        <v>0</v>
      </c>
      <c r="H58" s="34" t="s">
        <v>26</v>
      </c>
    </row>
    <row r="59" spans="1:8" hidden="1" x14ac:dyDescent="0.2">
      <c r="A59" s="111"/>
      <c r="B59" s="124"/>
      <c r="C59" s="46" t="s">
        <v>97</v>
      </c>
      <c r="D59" s="7">
        <v>0</v>
      </c>
      <c r="E59" s="34">
        <v>0</v>
      </c>
      <c r="F59" s="34">
        <v>0</v>
      </c>
      <c r="G59" s="34">
        <v>0</v>
      </c>
      <c r="H59" s="34" t="s">
        <v>26</v>
      </c>
    </row>
    <row r="60" spans="1:8" hidden="1" x14ac:dyDescent="0.2">
      <c r="A60" s="111"/>
      <c r="B60" s="124"/>
      <c r="C60" s="46" t="s">
        <v>98</v>
      </c>
      <c r="D60" s="7">
        <v>0</v>
      </c>
      <c r="E60" s="34">
        <v>0</v>
      </c>
      <c r="F60" s="34">
        <v>0</v>
      </c>
      <c r="G60" s="34">
        <v>0</v>
      </c>
      <c r="H60" s="34" t="s">
        <v>26</v>
      </c>
    </row>
    <row r="61" spans="1:8" hidden="1" x14ac:dyDescent="0.2">
      <c r="A61" s="112"/>
      <c r="B61" s="125"/>
      <c r="C61" s="46" t="s">
        <v>99</v>
      </c>
      <c r="D61" s="7">
        <v>0</v>
      </c>
      <c r="E61" s="34">
        <v>0</v>
      </c>
      <c r="F61" s="34">
        <v>0</v>
      </c>
      <c r="G61" s="34">
        <v>0</v>
      </c>
      <c r="H61" s="34" t="s">
        <v>26</v>
      </c>
    </row>
    <row r="62" spans="1:8" hidden="1" x14ac:dyDescent="0.2">
      <c r="A62" s="110" t="s">
        <v>130</v>
      </c>
      <c r="B62" s="123" t="s">
        <v>132</v>
      </c>
      <c r="C62" s="46" t="s">
        <v>95</v>
      </c>
      <c r="D62" s="7">
        <v>0</v>
      </c>
      <c r="E62" s="34">
        <v>0</v>
      </c>
      <c r="F62" s="34">
        <v>0</v>
      </c>
      <c r="G62" s="34">
        <v>0</v>
      </c>
      <c r="H62" s="34" t="s">
        <v>26</v>
      </c>
    </row>
    <row r="63" spans="1:8" ht="31.5" hidden="1" x14ac:dyDescent="0.2">
      <c r="A63" s="111"/>
      <c r="B63" s="124"/>
      <c r="C63" s="46" t="s">
        <v>96</v>
      </c>
      <c r="D63" s="7">
        <v>0</v>
      </c>
      <c r="E63" s="34">
        <v>0</v>
      </c>
      <c r="F63" s="34">
        <v>0</v>
      </c>
      <c r="G63" s="34">
        <v>0</v>
      </c>
      <c r="H63" s="34" t="s">
        <v>26</v>
      </c>
    </row>
    <row r="64" spans="1:8" hidden="1" x14ac:dyDescent="0.2">
      <c r="A64" s="111"/>
      <c r="B64" s="124"/>
      <c r="C64" s="46" t="s">
        <v>97</v>
      </c>
      <c r="D64" s="7">
        <v>0</v>
      </c>
      <c r="E64" s="34">
        <v>0</v>
      </c>
      <c r="F64" s="34">
        <v>0</v>
      </c>
      <c r="G64" s="34">
        <v>0</v>
      </c>
      <c r="H64" s="34" t="s">
        <v>26</v>
      </c>
    </row>
    <row r="65" spans="1:8" hidden="1" x14ac:dyDescent="0.2">
      <c r="A65" s="111"/>
      <c r="B65" s="124"/>
      <c r="C65" s="46" t="s">
        <v>98</v>
      </c>
      <c r="D65" s="7">
        <v>0</v>
      </c>
      <c r="E65" s="34">
        <v>0</v>
      </c>
      <c r="F65" s="34">
        <v>0</v>
      </c>
      <c r="G65" s="34">
        <v>0</v>
      </c>
      <c r="H65" s="34" t="s">
        <v>26</v>
      </c>
    </row>
    <row r="66" spans="1:8" hidden="1" x14ac:dyDescent="0.2">
      <c r="A66" s="112"/>
      <c r="B66" s="125"/>
      <c r="C66" s="46" t="s">
        <v>99</v>
      </c>
      <c r="D66" s="7">
        <v>0</v>
      </c>
      <c r="E66" s="34">
        <v>0</v>
      </c>
      <c r="F66" s="34">
        <v>0</v>
      </c>
      <c r="G66" s="34">
        <v>0</v>
      </c>
      <c r="H66" s="34" t="s">
        <v>26</v>
      </c>
    </row>
    <row r="67" spans="1:8" s="27" customFormat="1" ht="21.75" customHeight="1" x14ac:dyDescent="0.2">
      <c r="A67" s="86" t="s">
        <v>64</v>
      </c>
      <c r="B67" s="107" t="s">
        <v>205</v>
      </c>
      <c r="C67" s="78" t="s">
        <v>95</v>
      </c>
      <c r="D67" s="7">
        <v>367024</v>
      </c>
      <c r="E67" s="7">
        <v>97.2753825362919</v>
      </c>
      <c r="F67" s="7">
        <v>43006.584999999999</v>
      </c>
      <c r="G67" s="7">
        <v>100</v>
      </c>
      <c r="H67" s="7">
        <v>-88.282350745455346</v>
      </c>
    </row>
    <row r="68" spans="1:8" s="27" customFormat="1" ht="34.5" customHeight="1" x14ac:dyDescent="0.2">
      <c r="A68" s="86"/>
      <c r="B68" s="107"/>
      <c r="C68" s="78" t="s">
        <v>96</v>
      </c>
      <c r="D68" s="7">
        <v>175732</v>
      </c>
      <c r="E68" s="7">
        <v>47.880247613235099</v>
      </c>
      <c r="F68" s="7">
        <v>29206.584999999999</v>
      </c>
      <c r="G68" s="7">
        <v>67.911890702319184</v>
      </c>
      <c r="H68" s="7">
        <v>-83.380041768146953</v>
      </c>
    </row>
    <row r="69" spans="1:8" s="27" customFormat="1" ht="22.5" customHeight="1" x14ac:dyDescent="0.2">
      <c r="A69" s="86"/>
      <c r="B69" s="107"/>
      <c r="C69" s="78" t="s">
        <v>97</v>
      </c>
      <c r="D69" s="7">
        <v>0</v>
      </c>
      <c r="E69" s="7">
        <v>0</v>
      </c>
      <c r="F69" s="7">
        <v>0</v>
      </c>
      <c r="G69" s="7">
        <v>0</v>
      </c>
      <c r="H69" s="7" t="s">
        <v>26</v>
      </c>
    </row>
    <row r="70" spans="1:8" s="27" customFormat="1" ht="22.5" customHeight="1" x14ac:dyDescent="0.2">
      <c r="A70" s="86"/>
      <c r="B70" s="107"/>
      <c r="C70" s="78" t="s">
        <v>98</v>
      </c>
      <c r="D70" s="7">
        <v>181292</v>
      </c>
      <c r="E70" s="7">
        <v>49.395134923056801</v>
      </c>
      <c r="F70" s="7">
        <v>13800</v>
      </c>
      <c r="G70" s="7">
        <v>32.088109297680809</v>
      </c>
      <c r="H70" s="7">
        <v>-92.387970787458912</v>
      </c>
    </row>
    <row r="71" spans="1:8" s="27" customFormat="1" ht="22.5" customHeight="1" x14ac:dyDescent="0.2">
      <c r="A71" s="86"/>
      <c r="B71" s="107"/>
      <c r="C71" s="78" t="s">
        <v>99</v>
      </c>
      <c r="D71" s="7">
        <v>10000</v>
      </c>
      <c r="E71" s="7">
        <v>0</v>
      </c>
      <c r="F71" s="7">
        <v>0</v>
      </c>
      <c r="G71" s="7">
        <v>0</v>
      </c>
      <c r="H71" s="7" t="s">
        <v>26</v>
      </c>
    </row>
    <row r="72" spans="1:8" s="27" customFormat="1" ht="24.75" hidden="1" customHeight="1" outlineLevel="1" x14ac:dyDescent="0.2">
      <c r="A72" s="108" t="s">
        <v>107</v>
      </c>
      <c r="B72" s="126" t="s">
        <v>147</v>
      </c>
      <c r="C72" s="46" t="s">
        <v>95</v>
      </c>
      <c r="D72" s="7">
        <f>D73+D74+D75+D76</f>
        <v>0</v>
      </c>
      <c r="E72" s="7" t="e">
        <f>E73+E74+E75+E76</f>
        <v>#DIV/0!</v>
      </c>
      <c r="F72" s="7">
        <f>F73+F74+F75+F76</f>
        <v>0</v>
      </c>
      <c r="G72" s="7">
        <v>0</v>
      </c>
      <c r="H72" s="7" t="s">
        <v>26</v>
      </c>
    </row>
    <row r="73" spans="1:8" s="27" customFormat="1" ht="31.5" hidden="1" outlineLevel="1" x14ac:dyDescent="0.2">
      <c r="A73" s="108"/>
      <c r="B73" s="127"/>
      <c r="C73" s="78" t="s">
        <v>96</v>
      </c>
      <c r="D73" s="7">
        <f>D83+D78</f>
        <v>0</v>
      </c>
      <c r="E73" s="7" t="e">
        <f>D73/$D$72*100</f>
        <v>#DIV/0!</v>
      </c>
      <c r="F73" s="7">
        <f>F83+F78</f>
        <v>0</v>
      </c>
      <c r="G73" s="7">
        <v>0</v>
      </c>
      <c r="H73" s="7" t="s">
        <v>26</v>
      </c>
    </row>
    <row r="74" spans="1:8" s="27" customFormat="1" ht="24" hidden="1" customHeight="1" outlineLevel="1" x14ac:dyDescent="0.2">
      <c r="A74" s="108"/>
      <c r="B74" s="127"/>
      <c r="C74" s="78" t="s">
        <v>97</v>
      </c>
      <c r="D74" s="7">
        <f t="shared" ref="D74:F76" si="0">D84</f>
        <v>0</v>
      </c>
      <c r="E74" s="7" t="e">
        <f>D74/$D$72*100</f>
        <v>#DIV/0!</v>
      </c>
      <c r="F74" s="7">
        <f t="shared" si="0"/>
        <v>0</v>
      </c>
      <c r="G74" s="7">
        <v>0</v>
      </c>
      <c r="H74" s="7" t="s">
        <v>26</v>
      </c>
    </row>
    <row r="75" spans="1:8" s="27" customFormat="1" ht="23.25" hidden="1" customHeight="1" outlineLevel="1" x14ac:dyDescent="0.2">
      <c r="A75" s="108"/>
      <c r="B75" s="127"/>
      <c r="C75" s="78" t="s">
        <v>98</v>
      </c>
      <c r="D75" s="7">
        <f t="shared" si="0"/>
        <v>0</v>
      </c>
      <c r="E75" s="7" t="e">
        <f>D75/$D$72*100</f>
        <v>#DIV/0!</v>
      </c>
      <c r="F75" s="7">
        <f t="shared" si="0"/>
        <v>0</v>
      </c>
      <c r="G75" s="7">
        <v>0</v>
      </c>
      <c r="H75" s="7" t="s">
        <v>26</v>
      </c>
    </row>
    <row r="76" spans="1:8" s="27" customFormat="1" ht="21" hidden="1" customHeight="1" outlineLevel="1" x14ac:dyDescent="0.2">
      <c r="A76" s="108"/>
      <c r="B76" s="128"/>
      <c r="C76" s="78" t="s">
        <v>99</v>
      </c>
      <c r="D76" s="7">
        <f t="shared" si="0"/>
        <v>0</v>
      </c>
      <c r="E76" s="7" t="e">
        <f>D76/$D$72*100</f>
        <v>#DIV/0!</v>
      </c>
      <c r="F76" s="7">
        <f t="shared" si="0"/>
        <v>0</v>
      </c>
      <c r="G76" s="7">
        <v>0</v>
      </c>
      <c r="H76" s="7" t="s">
        <v>26</v>
      </c>
    </row>
    <row r="77" spans="1:8" s="27" customFormat="1" ht="24.75" hidden="1" customHeight="1" outlineLevel="1" x14ac:dyDescent="0.2">
      <c r="A77" s="108" t="s">
        <v>116</v>
      </c>
      <c r="B77" s="104" t="s">
        <v>162</v>
      </c>
      <c r="C77" s="46" t="s">
        <v>95</v>
      </c>
      <c r="D77" s="73">
        <v>0</v>
      </c>
      <c r="E77" s="73">
        <v>0</v>
      </c>
      <c r="F77" s="73">
        <v>0</v>
      </c>
      <c r="G77" s="73">
        <v>0</v>
      </c>
      <c r="H77" s="73" t="s">
        <v>26</v>
      </c>
    </row>
    <row r="78" spans="1:8" s="27" customFormat="1" ht="31.5" hidden="1" customHeight="1" outlineLevel="1" x14ac:dyDescent="0.25">
      <c r="A78" s="108"/>
      <c r="B78" s="105"/>
      <c r="C78" s="80" t="s">
        <v>96</v>
      </c>
      <c r="D78" s="73">
        <v>0</v>
      </c>
      <c r="E78" s="73">
        <v>0</v>
      </c>
      <c r="F78" s="73">
        <v>0</v>
      </c>
      <c r="G78" s="73">
        <v>0</v>
      </c>
      <c r="H78" s="73" t="s">
        <v>26</v>
      </c>
    </row>
    <row r="79" spans="1:8" s="27" customFormat="1" ht="24.75" hidden="1" customHeight="1" outlineLevel="1" x14ac:dyDescent="0.25">
      <c r="A79" s="108"/>
      <c r="B79" s="105"/>
      <c r="C79" s="81" t="s">
        <v>97</v>
      </c>
      <c r="D79" s="73">
        <v>0</v>
      </c>
      <c r="E79" s="73">
        <v>0</v>
      </c>
      <c r="F79" s="73">
        <v>0</v>
      </c>
      <c r="G79" s="73">
        <v>0</v>
      </c>
      <c r="H79" s="73" t="s">
        <v>26</v>
      </c>
    </row>
    <row r="80" spans="1:8" s="27" customFormat="1" ht="24.75" hidden="1" customHeight="1" outlineLevel="1" x14ac:dyDescent="0.25">
      <c r="A80" s="108"/>
      <c r="B80" s="105"/>
      <c r="C80" s="81" t="s">
        <v>98</v>
      </c>
      <c r="D80" s="73">
        <v>0</v>
      </c>
      <c r="E80" s="73">
        <v>0</v>
      </c>
      <c r="F80" s="73">
        <v>0</v>
      </c>
      <c r="G80" s="73">
        <v>0</v>
      </c>
      <c r="H80" s="73" t="s">
        <v>26</v>
      </c>
    </row>
    <row r="81" spans="1:8" s="27" customFormat="1" ht="24.75" hidden="1" customHeight="1" outlineLevel="1" x14ac:dyDescent="0.25">
      <c r="A81" s="108"/>
      <c r="B81" s="106"/>
      <c r="C81" s="81" t="s">
        <v>99</v>
      </c>
      <c r="D81" s="73">
        <v>0</v>
      </c>
      <c r="E81" s="73">
        <v>0</v>
      </c>
      <c r="F81" s="73">
        <v>0</v>
      </c>
      <c r="G81" s="73">
        <v>0</v>
      </c>
      <c r="H81" s="73" t="s">
        <v>26</v>
      </c>
    </row>
    <row r="82" spans="1:8" s="27" customFormat="1" ht="32.25" hidden="1" customHeight="1" outlineLevel="1" x14ac:dyDescent="0.2">
      <c r="A82" s="108" t="s">
        <v>119</v>
      </c>
      <c r="B82" s="104" t="s">
        <v>163</v>
      </c>
      <c r="C82" s="46" t="s">
        <v>95</v>
      </c>
      <c r="D82" s="73">
        <v>0</v>
      </c>
      <c r="E82" s="73">
        <v>0</v>
      </c>
      <c r="F82" s="73">
        <v>0</v>
      </c>
      <c r="G82" s="73">
        <v>0</v>
      </c>
      <c r="H82" s="73" t="s">
        <v>26</v>
      </c>
    </row>
    <row r="83" spans="1:8" s="27" customFormat="1" ht="31.5" hidden="1" outlineLevel="1" x14ac:dyDescent="0.2">
      <c r="A83" s="108"/>
      <c r="B83" s="105"/>
      <c r="C83" s="78" t="s">
        <v>96</v>
      </c>
      <c r="D83" s="73">
        <v>0</v>
      </c>
      <c r="E83" s="73">
        <v>0</v>
      </c>
      <c r="F83" s="73">
        <v>0</v>
      </c>
      <c r="G83" s="73">
        <v>0</v>
      </c>
      <c r="H83" s="73" t="s">
        <v>26</v>
      </c>
    </row>
    <row r="84" spans="1:8" s="27" customFormat="1" ht="21" hidden="1" customHeight="1" outlineLevel="1" x14ac:dyDescent="0.2">
      <c r="A84" s="108"/>
      <c r="B84" s="105"/>
      <c r="C84" s="78" t="s">
        <v>97</v>
      </c>
      <c r="D84" s="73">
        <v>0</v>
      </c>
      <c r="E84" s="73">
        <v>0</v>
      </c>
      <c r="F84" s="73">
        <v>0</v>
      </c>
      <c r="G84" s="73">
        <v>0</v>
      </c>
      <c r="H84" s="73" t="s">
        <v>26</v>
      </c>
    </row>
    <row r="85" spans="1:8" s="27" customFormat="1" ht="22.5" hidden="1" customHeight="1" outlineLevel="1" x14ac:dyDescent="0.2">
      <c r="A85" s="108"/>
      <c r="B85" s="105"/>
      <c r="C85" s="78" t="s">
        <v>98</v>
      </c>
      <c r="D85" s="73">
        <v>0</v>
      </c>
      <c r="E85" s="73">
        <v>0</v>
      </c>
      <c r="F85" s="73">
        <v>0</v>
      </c>
      <c r="G85" s="73">
        <v>0</v>
      </c>
      <c r="H85" s="73" t="s">
        <v>26</v>
      </c>
    </row>
    <row r="86" spans="1:8" s="27" customFormat="1" ht="21.75" hidden="1" customHeight="1" outlineLevel="1" x14ac:dyDescent="0.2">
      <c r="A86" s="108"/>
      <c r="B86" s="106"/>
      <c r="C86" s="78" t="s">
        <v>99</v>
      </c>
      <c r="D86" s="73">
        <v>0</v>
      </c>
      <c r="E86" s="73">
        <v>0</v>
      </c>
      <c r="F86" s="73">
        <v>0</v>
      </c>
      <c r="G86" s="73">
        <v>0</v>
      </c>
      <c r="H86" s="73" t="s">
        <v>26</v>
      </c>
    </row>
    <row r="87" spans="1:8" s="26" customFormat="1" ht="22.5" hidden="1" customHeight="1" outlineLevel="1" x14ac:dyDescent="0.2">
      <c r="A87" s="86" t="s">
        <v>136</v>
      </c>
      <c r="B87" s="107" t="s">
        <v>148</v>
      </c>
      <c r="C87" s="78" t="s">
        <v>95</v>
      </c>
      <c r="D87" s="7">
        <v>0</v>
      </c>
      <c r="E87" s="7">
        <v>0</v>
      </c>
      <c r="F87" s="7">
        <v>0</v>
      </c>
      <c r="G87" s="7">
        <v>0</v>
      </c>
      <c r="H87" s="7" t="s">
        <v>26</v>
      </c>
    </row>
    <row r="88" spans="1:8" s="26" customFormat="1" ht="30" hidden="1" customHeight="1" outlineLevel="1" x14ac:dyDescent="0.2">
      <c r="A88" s="86"/>
      <c r="B88" s="107"/>
      <c r="C88" s="78" t="s">
        <v>96</v>
      </c>
      <c r="D88" s="7">
        <v>0</v>
      </c>
      <c r="E88" s="7">
        <v>0</v>
      </c>
      <c r="F88" s="7">
        <v>0</v>
      </c>
      <c r="G88" s="7">
        <v>0</v>
      </c>
      <c r="H88" s="7" t="s">
        <v>26</v>
      </c>
    </row>
    <row r="89" spans="1:8" s="26" customFormat="1" ht="18.75" hidden="1" customHeight="1" outlineLevel="1" x14ac:dyDescent="0.2">
      <c r="A89" s="86"/>
      <c r="B89" s="107"/>
      <c r="C89" s="78" t="s">
        <v>97</v>
      </c>
      <c r="D89" s="7">
        <v>0</v>
      </c>
      <c r="E89" s="7">
        <v>0</v>
      </c>
      <c r="F89" s="7">
        <v>0</v>
      </c>
      <c r="G89" s="7">
        <v>0</v>
      </c>
      <c r="H89" s="7" t="s">
        <v>26</v>
      </c>
    </row>
    <row r="90" spans="1:8" s="26" customFormat="1" ht="18.75" hidden="1" customHeight="1" outlineLevel="1" x14ac:dyDescent="0.2">
      <c r="A90" s="86"/>
      <c r="B90" s="107"/>
      <c r="C90" s="78" t="s">
        <v>98</v>
      </c>
      <c r="D90" s="7">
        <v>0</v>
      </c>
      <c r="E90" s="7">
        <v>0</v>
      </c>
      <c r="F90" s="7">
        <v>0</v>
      </c>
      <c r="G90" s="7">
        <v>0</v>
      </c>
      <c r="H90" s="7" t="s">
        <v>26</v>
      </c>
    </row>
    <row r="91" spans="1:8" s="26" customFormat="1" ht="17.25" hidden="1" customHeight="1" outlineLevel="1" x14ac:dyDescent="0.2">
      <c r="A91" s="86"/>
      <c r="B91" s="107"/>
      <c r="C91" s="78" t="s">
        <v>99</v>
      </c>
      <c r="D91" s="7">
        <v>0</v>
      </c>
      <c r="E91" s="7">
        <v>0</v>
      </c>
      <c r="F91" s="7">
        <v>0</v>
      </c>
      <c r="G91" s="7">
        <v>0</v>
      </c>
      <c r="H91" s="7" t="s">
        <v>26</v>
      </c>
    </row>
    <row r="92" spans="1:8" s="27" customFormat="1" ht="28.5" hidden="1" customHeight="1" outlineLevel="1" x14ac:dyDescent="0.2">
      <c r="A92" s="108" t="s">
        <v>68</v>
      </c>
      <c r="B92" s="109" t="s">
        <v>103</v>
      </c>
      <c r="C92" s="78" t="s">
        <v>95</v>
      </c>
      <c r="D92" s="7">
        <v>0</v>
      </c>
      <c r="E92" s="7">
        <v>0</v>
      </c>
      <c r="F92" s="7">
        <v>0</v>
      </c>
      <c r="G92" s="7">
        <v>0</v>
      </c>
      <c r="H92" s="7" t="s">
        <v>26</v>
      </c>
    </row>
    <row r="93" spans="1:8" s="27" customFormat="1" ht="32.25" hidden="1" customHeight="1" outlineLevel="1" x14ac:dyDescent="0.2">
      <c r="A93" s="108"/>
      <c r="B93" s="109"/>
      <c r="C93" s="78" t="s">
        <v>96</v>
      </c>
      <c r="D93" s="7">
        <v>0</v>
      </c>
      <c r="E93" s="7">
        <v>0</v>
      </c>
      <c r="F93" s="7">
        <v>0</v>
      </c>
      <c r="G93" s="7">
        <v>0</v>
      </c>
      <c r="H93" s="7" t="s">
        <v>26</v>
      </c>
    </row>
    <row r="94" spans="1:8" s="27" customFormat="1" ht="23.25" hidden="1" customHeight="1" outlineLevel="1" x14ac:dyDescent="0.2">
      <c r="A94" s="108"/>
      <c r="B94" s="109"/>
      <c r="C94" s="78" t="s">
        <v>97</v>
      </c>
      <c r="D94" s="7">
        <v>0</v>
      </c>
      <c r="E94" s="7">
        <v>0</v>
      </c>
      <c r="F94" s="7">
        <v>0</v>
      </c>
      <c r="G94" s="7">
        <v>0</v>
      </c>
      <c r="H94" s="7" t="s">
        <v>26</v>
      </c>
    </row>
    <row r="95" spans="1:8" s="27" customFormat="1" ht="23.25" hidden="1" customHeight="1" outlineLevel="1" x14ac:dyDescent="0.2">
      <c r="A95" s="108"/>
      <c r="B95" s="109"/>
      <c r="C95" s="78" t="s">
        <v>98</v>
      </c>
      <c r="D95" s="7">
        <v>0</v>
      </c>
      <c r="E95" s="7">
        <v>0</v>
      </c>
      <c r="F95" s="7">
        <v>0</v>
      </c>
      <c r="G95" s="7">
        <v>0</v>
      </c>
      <c r="H95" s="7" t="s">
        <v>26</v>
      </c>
    </row>
    <row r="96" spans="1:8" s="27" customFormat="1" ht="23.25" hidden="1" customHeight="1" outlineLevel="1" x14ac:dyDescent="0.2">
      <c r="A96" s="108"/>
      <c r="B96" s="109"/>
      <c r="C96" s="78" t="s">
        <v>99</v>
      </c>
      <c r="D96" s="7">
        <v>0</v>
      </c>
      <c r="E96" s="7">
        <v>0</v>
      </c>
      <c r="F96" s="7">
        <v>0</v>
      </c>
      <c r="G96" s="7">
        <v>0</v>
      </c>
      <c r="H96" s="7" t="s">
        <v>26</v>
      </c>
    </row>
    <row r="97" spans="1:8" ht="21" customHeight="1" collapsed="1" x14ac:dyDescent="0.2">
      <c r="A97" s="101" t="s">
        <v>69</v>
      </c>
      <c r="B97" s="102" t="s">
        <v>187</v>
      </c>
      <c r="C97" s="41" t="s">
        <v>104</v>
      </c>
      <c r="D97" s="7">
        <v>13801</v>
      </c>
      <c r="E97" s="7">
        <v>100</v>
      </c>
      <c r="F97" s="7">
        <v>762.85400000000004</v>
      </c>
      <c r="G97" s="7">
        <v>100</v>
      </c>
      <c r="H97" s="7">
        <v>-94.472473009202233</v>
      </c>
    </row>
    <row r="98" spans="1:8" ht="31.5" x14ac:dyDescent="0.2">
      <c r="A98" s="101"/>
      <c r="B98" s="103"/>
      <c r="C98" s="41" t="s">
        <v>96</v>
      </c>
      <c r="D98" s="7">
        <v>13801</v>
      </c>
      <c r="E98" s="7">
        <v>100</v>
      </c>
      <c r="F98" s="7">
        <v>762.85400000000004</v>
      </c>
      <c r="G98" s="7">
        <v>100</v>
      </c>
      <c r="H98" s="7">
        <v>-94.472473009202233</v>
      </c>
    </row>
    <row r="99" spans="1:8" ht="18.75" customHeight="1" x14ac:dyDescent="0.2">
      <c r="A99" s="101"/>
      <c r="B99" s="103"/>
      <c r="C99" s="41" t="s">
        <v>97</v>
      </c>
      <c r="D99" s="7">
        <v>0</v>
      </c>
      <c r="E99" s="7">
        <v>0</v>
      </c>
      <c r="F99" s="7">
        <v>0</v>
      </c>
      <c r="G99" s="7">
        <v>0</v>
      </c>
      <c r="H99" s="34" t="s">
        <v>26</v>
      </c>
    </row>
    <row r="100" spans="1:8" ht="18.75" customHeight="1" x14ac:dyDescent="0.2">
      <c r="A100" s="101"/>
      <c r="B100" s="103"/>
      <c r="C100" s="41" t="s">
        <v>98</v>
      </c>
      <c r="D100" s="7">
        <v>0</v>
      </c>
      <c r="E100" s="7">
        <v>0</v>
      </c>
      <c r="F100" s="7">
        <v>0</v>
      </c>
      <c r="G100" s="7">
        <v>0</v>
      </c>
      <c r="H100" s="34" t="s">
        <v>26</v>
      </c>
    </row>
    <row r="101" spans="1:8" ht="18.75" customHeight="1" x14ac:dyDescent="0.2">
      <c r="A101" s="101"/>
      <c r="B101" s="103"/>
      <c r="C101" s="41" t="s">
        <v>99</v>
      </c>
      <c r="D101" s="7">
        <v>0</v>
      </c>
      <c r="E101" s="7">
        <v>0</v>
      </c>
      <c r="F101" s="7">
        <v>0</v>
      </c>
      <c r="G101" s="7">
        <v>0</v>
      </c>
      <c r="H101" s="34" t="s">
        <v>26</v>
      </c>
    </row>
    <row r="102" spans="1:8" ht="15.75" hidden="1" customHeight="1" x14ac:dyDescent="0.2">
      <c r="A102" s="98" t="s">
        <v>70</v>
      </c>
      <c r="B102" s="99" t="s">
        <v>105</v>
      </c>
      <c r="C102" s="46" t="s">
        <v>104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</row>
    <row r="103" spans="1:8" ht="31.5" hidden="1" x14ac:dyDescent="0.2">
      <c r="A103" s="98"/>
      <c r="B103" s="99"/>
      <c r="C103" s="41" t="s">
        <v>96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</row>
    <row r="104" spans="1:8" hidden="1" x14ac:dyDescent="0.2">
      <c r="A104" s="98"/>
      <c r="B104" s="99"/>
      <c r="C104" s="41" t="s">
        <v>97</v>
      </c>
      <c r="D104" s="7">
        <v>0</v>
      </c>
      <c r="E104" s="7"/>
      <c r="F104" s="7"/>
      <c r="G104" s="7"/>
      <c r="H104" s="34"/>
    </row>
    <row r="105" spans="1:8" hidden="1" x14ac:dyDescent="0.2">
      <c r="A105" s="98"/>
      <c r="B105" s="99"/>
      <c r="C105" s="41" t="s">
        <v>98</v>
      </c>
      <c r="D105" s="7"/>
      <c r="E105" s="7"/>
      <c r="F105" s="7"/>
      <c r="G105" s="7"/>
      <c r="H105" s="34"/>
    </row>
    <row r="106" spans="1:8" hidden="1" x14ac:dyDescent="0.2">
      <c r="A106" s="98"/>
      <c r="B106" s="99"/>
      <c r="C106" s="41" t="s">
        <v>99</v>
      </c>
      <c r="D106" s="7"/>
      <c r="E106" s="7"/>
      <c r="F106" s="7"/>
      <c r="G106" s="7"/>
      <c r="H106" s="34"/>
    </row>
    <row r="107" spans="1:8" ht="23.25" customHeight="1" x14ac:dyDescent="0.2">
      <c r="A107" s="100" t="s">
        <v>80</v>
      </c>
      <c r="B107" s="103" t="s">
        <v>206</v>
      </c>
      <c r="C107" s="46" t="s">
        <v>95</v>
      </c>
      <c r="D107" s="7">
        <v>268568</v>
      </c>
      <c r="E107" s="7">
        <v>100</v>
      </c>
      <c r="F107" s="7">
        <v>30670.300000000003</v>
      </c>
      <c r="G107" s="7">
        <v>100</v>
      </c>
      <c r="H107" s="7">
        <v>-88.580061660361622</v>
      </c>
    </row>
    <row r="108" spans="1:8" ht="31.5" x14ac:dyDescent="0.2">
      <c r="A108" s="100"/>
      <c r="B108" s="103"/>
      <c r="C108" s="46" t="s">
        <v>96</v>
      </c>
      <c r="D108" s="7">
        <v>267947</v>
      </c>
      <c r="E108" s="7">
        <v>99.768773643918863</v>
      </c>
      <c r="F108" s="7">
        <v>30515.300000000003</v>
      </c>
      <c r="G108" s="7">
        <v>99.494625093331337</v>
      </c>
      <c r="H108" s="7">
        <v>-88.611441814985795</v>
      </c>
    </row>
    <row r="109" spans="1:8" x14ac:dyDescent="0.2">
      <c r="A109" s="100"/>
      <c r="B109" s="103"/>
      <c r="C109" s="46" t="s">
        <v>97</v>
      </c>
      <c r="D109" s="7">
        <v>0</v>
      </c>
      <c r="E109" s="7">
        <v>0</v>
      </c>
      <c r="F109" s="7">
        <v>0</v>
      </c>
      <c r="G109" s="7">
        <v>0</v>
      </c>
      <c r="H109" s="7" t="s">
        <v>26</v>
      </c>
    </row>
    <row r="110" spans="1:8" x14ac:dyDescent="0.2">
      <c r="A110" s="100"/>
      <c r="B110" s="103"/>
      <c r="C110" s="46" t="s">
        <v>98</v>
      </c>
      <c r="D110" s="7">
        <v>621</v>
      </c>
      <c r="E110" s="7">
        <v>0.23122635608114145</v>
      </c>
      <c r="F110" s="7">
        <v>155</v>
      </c>
      <c r="G110" s="7">
        <v>0.50537490666866636</v>
      </c>
      <c r="H110" s="7">
        <v>-75.0402576489533</v>
      </c>
    </row>
    <row r="111" spans="1:8" x14ac:dyDescent="0.2">
      <c r="A111" s="100"/>
      <c r="B111" s="103"/>
      <c r="C111" s="46" t="s">
        <v>99</v>
      </c>
      <c r="D111" s="7">
        <v>0</v>
      </c>
      <c r="E111" s="7">
        <v>0</v>
      </c>
      <c r="F111" s="7">
        <v>0</v>
      </c>
      <c r="G111" s="7">
        <v>0</v>
      </c>
      <c r="H111" s="7" t="s">
        <v>26</v>
      </c>
    </row>
    <row r="112" spans="1:8" ht="20.25" hidden="1" customHeight="1" x14ac:dyDescent="0.2">
      <c r="A112" s="110" t="s">
        <v>154</v>
      </c>
      <c r="B112" s="113" t="s">
        <v>155</v>
      </c>
      <c r="C112" s="46" t="s">
        <v>95</v>
      </c>
      <c r="D112" s="7"/>
      <c r="E112" s="7"/>
      <c r="F112" s="7"/>
      <c r="G112" s="7"/>
      <c r="H112" s="7"/>
    </row>
    <row r="113" spans="1:8" ht="31.5" hidden="1" x14ac:dyDescent="0.2">
      <c r="A113" s="111"/>
      <c r="B113" s="114"/>
      <c r="C113" s="46" t="s">
        <v>96</v>
      </c>
      <c r="D113" s="7"/>
      <c r="E113" s="7"/>
      <c r="F113" s="7"/>
      <c r="G113" s="7"/>
      <c r="H113" s="7"/>
    </row>
    <row r="114" spans="1:8" hidden="1" x14ac:dyDescent="0.2">
      <c r="A114" s="111"/>
      <c r="B114" s="114"/>
      <c r="C114" s="46" t="s">
        <v>97</v>
      </c>
      <c r="D114" s="7"/>
      <c r="E114" s="7"/>
      <c r="F114" s="7"/>
      <c r="G114" s="7"/>
      <c r="H114" s="7"/>
    </row>
    <row r="115" spans="1:8" hidden="1" x14ac:dyDescent="0.2">
      <c r="A115" s="111"/>
      <c r="B115" s="114"/>
      <c r="C115" s="46" t="s">
        <v>98</v>
      </c>
      <c r="D115" s="7"/>
      <c r="E115" s="7"/>
      <c r="F115" s="7"/>
      <c r="G115" s="7"/>
      <c r="H115" s="7"/>
    </row>
    <row r="116" spans="1:8" ht="27" hidden="1" customHeight="1" x14ac:dyDescent="0.2">
      <c r="A116" s="112"/>
      <c r="B116" s="115"/>
      <c r="C116" s="46" t="s">
        <v>99</v>
      </c>
      <c r="D116" s="7"/>
      <c r="E116" s="7"/>
      <c r="F116" s="7"/>
      <c r="G116" s="7"/>
      <c r="H116" s="7"/>
    </row>
    <row r="117" spans="1:8" s="27" customFormat="1" ht="39" hidden="1" customHeight="1" x14ac:dyDescent="0.2">
      <c r="A117" s="116" t="s">
        <v>85</v>
      </c>
      <c r="B117" s="99" t="s">
        <v>138</v>
      </c>
      <c r="C117" s="46" t="s">
        <v>95</v>
      </c>
      <c r="D117" s="7"/>
      <c r="E117" s="7"/>
      <c r="F117" s="7"/>
      <c r="G117" s="7"/>
      <c r="H117" s="7"/>
    </row>
    <row r="118" spans="1:8" s="27" customFormat="1" ht="39" hidden="1" customHeight="1" x14ac:dyDescent="0.2">
      <c r="A118" s="116"/>
      <c r="B118" s="99"/>
      <c r="C118" s="46" t="s">
        <v>96</v>
      </c>
      <c r="D118" s="74"/>
      <c r="E118" s="74"/>
      <c r="F118" s="74"/>
      <c r="G118" s="74"/>
      <c r="H118" s="7"/>
    </row>
    <row r="119" spans="1:8" s="27" customFormat="1" ht="22.5" hidden="1" customHeight="1" x14ac:dyDescent="0.2">
      <c r="A119" s="116"/>
      <c r="B119" s="99"/>
      <c r="C119" s="46" t="s">
        <v>97</v>
      </c>
      <c r="D119" s="7"/>
      <c r="E119" s="7"/>
      <c r="F119" s="7"/>
      <c r="G119" s="74"/>
      <c r="H119" s="7"/>
    </row>
    <row r="120" spans="1:8" s="27" customFormat="1" ht="28.5" hidden="1" customHeight="1" x14ac:dyDescent="0.2">
      <c r="A120" s="116"/>
      <c r="B120" s="99"/>
      <c r="C120" s="46" t="s">
        <v>98</v>
      </c>
      <c r="D120" s="7"/>
      <c r="E120" s="7"/>
      <c r="F120" s="7"/>
      <c r="G120" s="74"/>
      <c r="H120" s="7"/>
    </row>
    <row r="121" spans="1:8" s="27" customFormat="1" ht="28.5" hidden="1" customHeight="1" x14ac:dyDescent="0.2">
      <c r="A121" s="116"/>
      <c r="B121" s="99"/>
      <c r="C121" s="46" t="s">
        <v>99</v>
      </c>
      <c r="D121" s="7"/>
      <c r="E121" s="7"/>
      <c r="F121" s="7"/>
      <c r="G121" s="74"/>
      <c r="H121" s="7"/>
    </row>
    <row r="122" spans="1:8" s="27" customFormat="1" ht="24.75" hidden="1" customHeight="1" x14ac:dyDescent="0.2">
      <c r="A122" s="116" t="s">
        <v>86</v>
      </c>
      <c r="B122" s="99" t="s">
        <v>139</v>
      </c>
      <c r="C122" s="46" t="s">
        <v>95</v>
      </c>
      <c r="D122" s="7"/>
      <c r="E122" s="7"/>
      <c r="F122" s="7"/>
      <c r="G122" s="7"/>
      <c r="H122" s="7"/>
    </row>
    <row r="123" spans="1:8" s="27" customFormat="1" ht="43.5" hidden="1" customHeight="1" x14ac:dyDescent="0.2">
      <c r="A123" s="116"/>
      <c r="B123" s="99"/>
      <c r="C123" s="46" t="s">
        <v>96</v>
      </c>
      <c r="D123" s="7"/>
      <c r="E123" s="74"/>
      <c r="F123" s="7"/>
      <c r="G123" s="74"/>
      <c r="H123" s="7"/>
    </row>
    <row r="124" spans="1:8" s="27" customFormat="1" ht="30" hidden="1" customHeight="1" x14ac:dyDescent="0.2">
      <c r="A124" s="116"/>
      <c r="B124" s="99"/>
      <c r="C124" s="46" t="s">
        <v>97</v>
      </c>
      <c r="D124" s="7"/>
      <c r="E124" s="7"/>
      <c r="F124" s="7"/>
      <c r="G124" s="7"/>
      <c r="H124" s="7"/>
    </row>
    <row r="125" spans="1:8" s="27" customFormat="1" ht="24.75" hidden="1" customHeight="1" x14ac:dyDescent="0.2">
      <c r="A125" s="116"/>
      <c r="B125" s="99"/>
      <c r="C125" s="46" t="s">
        <v>98</v>
      </c>
      <c r="D125" s="7"/>
      <c r="E125" s="7"/>
      <c r="F125" s="7"/>
      <c r="G125" s="7"/>
      <c r="H125" s="7"/>
    </row>
    <row r="126" spans="1:8" s="27" customFormat="1" ht="30.75" hidden="1" customHeight="1" x14ac:dyDescent="0.2">
      <c r="A126" s="116"/>
      <c r="B126" s="99"/>
      <c r="C126" s="46" t="s">
        <v>99</v>
      </c>
      <c r="D126" s="7"/>
      <c r="E126" s="7"/>
      <c r="F126" s="7"/>
      <c r="G126" s="7"/>
      <c r="H126" s="7"/>
    </row>
    <row r="127" spans="1:8" s="27" customFormat="1" hidden="1" x14ac:dyDescent="0.2">
      <c r="A127" s="116" t="s">
        <v>87</v>
      </c>
      <c r="B127" s="99" t="s">
        <v>88</v>
      </c>
      <c r="C127" s="46" t="s">
        <v>95</v>
      </c>
      <c r="D127" s="7">
        <f>D128+D129+D130+D131</f>
        <v>0</v>
      </c>
      <c r="E127" s="7">
        <f>E128+E129+E130+E131</f>
        <v>0</v>
      </c>
      <c r="F127" s="7">
        <f>F128+F129+F130+F131</f>
        <v>0</v>
      </c>
      <c r="G127" s="7">
        <v>0</v>
      </c>
      <c r="H127" s="7" t="e">
        <f>(F127/D127*100)-100</f>
        <v>#DIV/0!</v>
      </c>
    </row>
    <row r="128" spans="1:8" s="27" customFormat="1" ht="31.5" hidden="1" x14ac:dyDescent="0.2">
      <c r="A128" s="116"/>
      <c r="B128" s="99"/>
      <c r="C128" s="46" t="s">
        <v>96</v>
      </c>
      <c r="D128" s="7">
        <v>0</v>
      </c>
      <c r="E128" s="7">
        <v>0</v>
      </c>
      <c r="F128" s="7">
        <v>0</v>
      </c>
      <c r="G128" s="7">
        <v>0</v>
      </c>
      <c r="H128" s="7" t="s">
        <v>26</v>
      </c>
    </row>
    <row r="129" spans="1:8" s="27" customFormat="1" hidden="1" x14ac:dyDescent="0.2">
      <c r="A129" s="116"/>
      <c r="B129" s="99"/>
      <c r="C129" s="46" t="s">
        <v>97</v>
      </c>
      <c r="D129" s="7">
        <v>0</v>
      </c>
      <c r="E129" s="7">
        <v>0</v>
      </c>
      <c r="F129" s="7">
        <v>0</v>
      </c>
      <c r="G129" s="7">
        <v>0</v>
      </c>
      <c r="H129" s="7" t="e">
        <f>(F129/D129*100)-100</f>
        <v>#DIV/0!</v>
      </c>
    </row>
    <row r="130" spans="1:8" s="27" customFormat="1" hidden="1" x14ac:dyDescent="0.2">
      <c r="A130" s="116"/>
      <c r="B130" s="99"/>
      <c r="C130" s="46" t="s">
        <v>98</v>
      </c>
      <c r="D130" s="7">
        <v>0</v>
      </c>
      <c r="E130" s="7">
        <v>0</v>
      </c>
      <c r="F130" s="7">
        <v>0</v>
      </c>
      <c r="G130" s="7">
        <v>0</v>
      </c>
      <c r="H130" s="7" t="e">
        <f>(F130/D130*100)-100</f>
        <v>#DIV/0!</v>
      </c>
    </row>
    <row r="131" spans="1:8" s="27" customFormat="1" hidden="1" x14ac:dyDescent="0.2">
      <c r="A131" s="116"/>
      <c r="B131" s="99"/>
      <c r="C131" s="46" t="s">
        <v>99</v>
      </c>
      <c r="D131" s="7">
        <v>0</v>
      </c>
      <c r="E131" s="7">
        <v>0</v>
      </c>
      <c r="F131" s="7">
        <v>0</v>
      </c>
      <c r="G131" s="7">
        <v>0</v>
      </c>
      <c r="H131" s="7" t="e">
        <f>(F131/D131*100)-100</f>
        <v>#DIV/0!</v>
      </c>
    </row>
    <row r="132" spans="1:8" s="27" customFormat="1" ht="15.75" customHeight="1" x14ac:dyDescent="0.2">
      <c r="A132" s="95" t="s">
        <v>160</v>
      </c>
      <c r="B132" s="92" t="s">
        <v>175</v>
      </c>
      <c r="C132" s="46" t="s">
        <v>95</v>
      </c>
      <c r="D132" s="7">
        <v>54720.399999999994</v>
      </c>
      <c r="E132" s="7">
        <v>100.00000000000001</v>
      </c>
      <c r="F132" s="7">
        <v>0</v>
      </c>
      <c r="G132" s="7">
        <v>0</v>
      </c>
      <c r="H132" s="7">
        <v>-100</v>
      </c>
    </row>
    <row r="133" spans="1:8" s="27" customFormat="1" ht="31.5" x14ac:dyDescent="0.2">
      <c r="A133" s="96"/>
      <c r="B133" s="93"/>
      <c r="C133" s="46" t="s">
        <v>96</v>
      </c>
      <c r="D133" s="7">
        <v>11171</v>
      </c>
      <c r="E133" s="7">
        <v>20.41468995109685</v>
      </c>
      <c r="F133" s="7">
        <v>0</v>
      </c>
      <c r="G133" s="7">
        <v>0</v>
      </c>
      <c r="H133" s="7">
        <v>-100</v>
      </c>
    </row>
    <row r="134" spans="1:8" s="27" customFormat="1" x14ac:dyDescent="0.2">
      <c r="A134" s="96"/>
      <c r="B134" s="93"/>
      <c r="C134" s="46" t="s">
        <v>97</v>
      </c>
      <c r="D134" s="7">
        <v>7000.6</v>
      </c>
      <c r="E134" s="7">
        <v>12.793400633036311</v>
      </c>
      <c r="F134" s="7">
        <v>0</v>
      </c>
      <c r="G134" s="7">
        <v>0</v>
      </c>
      <c r="H134" s="7">
        <v>-100</v>
      </c>
    </row>
    <row r="135" spans="1:8" s="27" customFormat="1" x14ac:dyDescent="0.2">
      <c r="A135" s="96"/>
      <c r="B135" s="93"/>
      <c r="C135" s="46" t="s">
        <v>98</v>
      </c>
      <c r="D135" s="7">
        <v>291.60000000000002</v>
      </c>
      <c r="E135" s="7">
        <v>0.53289084144121768</v>
      </c>
      <c r="F135" s="7">
        <v>0</v>
      </c>
      <c r="G135" s="7">
        <v>0</v>
      </c>
      <c r="H135" s="7">
        <v>-100</v>
      </c>
    </row>
    <row r="136" spans="1:8" s="27" customFormat="1" x14ac:dyDescent="0.2">
      <c r="A136" s="97"/>
      <c r="B136" s="94"/>
      <c r="C136" s="46" t="s">
        <v>99</v>
      </c>
      <c r="D136" s="7">
        <v>36257.199999999997</v>
      </c>
      <c r="E136" s="7">
        <v>66.259018574425639</v>
      </c>
      <c r="F136" s="7">
        <v>0</v>
      </c>
      <c r="G136" s="7">
        <v>0</v>
      </c>
      <c r="H136" s="7">
        <v>-100</v>
      </c>
    </row>
    <row r="137" spans="1:8" s="27" customFormat="1" x14ac:dyDescent="0.2">
      <c r="A137" s="95" t="s">
        <v>137</v>
      </c>
      <c r="B137" s="92" t="s">
        <v>174</v>
      </c>
      <c r="C137" s="46" t="s">
        <v>95</v>
      </c>
      <c r="D137" s="7">
        <v>4482</v>
      </c>
      <c r="E137" s="7">
        <v>100</v>
      </c>
      <c r="F137" s="7">
        <v>458.9</v>
      </c>
      <c r="G137" s="7">
        <v>100</v>
      </c>
      <c r="H137" s="7">
        <v>-89.761267291387782</v>
      </c>
    </row>
    <row r="138" spans="1:8" s="27" customFormat="1" ht="31.5" x14ac:dyDescent="0.2">
      <c r="A138" s="96"/>
      <c r="B138" s="93"/>
      <c r="C138" s="46" t="s">
        <v>96</v>
      </c>
      <c r="D138" s="7">
        <v>4482</v>
      </c>
      <c r="E138" s="7">
        <v>100</v>
      </c>
      <c r="F138" s="7">
        <v>458.9</v>
      </c>
      <c r="G138" s="7">
        <v>100</v>
      </c>
      <c r="H138" s="7">
        <v>-89.761267291387782</v>
      </c>
    </row>
    <row r="139" spans="1:8" s="27" customFormat="1" x14ac:dyDescent="0.2">
      <c r="A139" s="96"/>
      <c r="B139" s="93"/>
      <c r="C139" s="46" t="s">
        <v>97</v>
      </c>
      <c r="D139" s="7">
        <v>0</v>
      </c>
      <c r="E139" s="7">
        <v>0</v>
      </c>
      <c r="F139" s="7">
        <v>0</v>
      </c>
      <c r="G139" s="7">
        <v>0</v>
      </c>
      <c r="H139" s="7" t="s">
        <v>26</v>
      </c>
    </row>
    <row r="140" spans="1:8" s="27" customFormat="1" x14ac:dyDescent="0.2">
      <c r="A140" s="96"/>
      <c r="B140" s="93"/>
      <c r="C140" s="46" t="s">
        <v>98</v>
      </c>
      <c r="D140" s="7">
        <v>0</v>
      </c>
      <c r="E140" s="7">
        <v>0</v>
      </c>
      <c r="F140" s="7">
        <v>0</v>
      </c>
      <c r="G140" s="7">
        <v>0</v>
      </c>
      <c r="H140" s="7" t="s">
        <v>26</v>
      </c>
    </row>
    <row r="141" spans="1:8" s="27" customFormat="1" x14ac:dyDescent="0.2">
      <c r="A141" s="97"/>
      <c r="B141" s="94"/>
      <c r="C141" s="46" t="s">
        <v>99</v>
      </c>
      <c r="D141" s="7">
        <v>0</v>
      </c>
      <c r="E141" s="7">
        <v>0</v>
      </c>
      <c r="F141" s="7">
        <v>0</v>
      </c>
      <c r="G141" s="7">
        <v>0</v>
      </c>
      <c r="H141" s="7" t="s">
        <v>26</v>
      </c>
    </row>
    <row r="142" spans="1:8" s="27" customFormat="1" x14ac:dyDescent="0.2">
      <c r="A142" s="95" t="s">
        <v>165</v>
      </c>
      <c r="B142" s="92" t="s">
        <v>166</v>
      </c>
      <c r="C142" s="46" t="s">
        <v>95</v>
      </c>
      <c r="D142" s="7">
        <v>75</v>
      </c>
      <c r="E142" s="7">
        <v>100</v>
      </c>
      <c r="F142" s="7">
        <v>0</v>
      </c>
      <c r="G142" s="7">
        <v>0</v>
      </c>
      <c r="H142" s="7">
        <v>-100</v>
      </c>
    </row>
    <row r="143" spans="1:8" s="27" customFormat="1" ht="31.5" x14ac:dyDescent="0.2">
      <c r="A143" s="96"/>
      <c r="B143" s="93"/>
      <c r="C143" s="46" t="s">
        <v>96</v>
      </c>
      <c r="D143" s="7">
        <v>75</v>
      </c>
      <c r="E143" s="7">
        <v>100</v>
      </c>
      <c r="F143" s="7">
        <v>0</v>
      </c>
      <c r="G143" s="7">
        <v>0</v>
      </c>
      <c r="H143" s="7">
        <v>-100</v>
      </c>
    </row>
    <row r="144" spans="1:8" s="27" customFormat="1" x14ac:dyDescent="0.2">
      <c r="A144" s="96"/>
      <c r="B144" s="93"/>
      <c r="C144" s="46" t="s">
        <v>97</v>
      </c>
      <c r="D144" s="7">
        <v>0</v>
      </c>
      <c r="E144" s="7">
        <v>0</v>
      </c>
      <c r="F144" s="7">
        <v>0</v>
      </c>
      <c r="G144" s="7">
        <v>0</v>
      </c>
      <c r="H144" s="7" t="s">
        <v>26</v>
      </c>
    </row>
    <row r="145" spans="1:8" s="27" customFormat="1" x14ac:dyDescent="0.2">
      <c r="A145" s="96"/>
      <c r="B145" s="93"/>
      <c r="C145" s="46" t="s">
        <v>98</v>
      </c>
      <c r="D145" s="7">
        <v>0</v>
      </c>
      <c r="E145" s="7">
        <v>0</v>
      </c>
      <c r="F145" s="7">
        <v>0</v>
      </c>
      <c r="G145" s="7">
        <v>0</v>
      </c>
      <c r="H145" s="7" t="s">
        <v>26</v>
      </c>
    </row>
    <row r="146" spans="1:8" s="27" customFormat="1" x14ac:dyDescent="0.2">
      <c r="A146" s="97"/>
      <c r="B146" s="94"/>
      <c r="C146" s="46" t="s">
        <v>99</v>
      </c>
      <c r="D146" s="7">
        <v>0</v>
      </c>
      <c r="E146" s="7">
        <v>0</v>
      </c>
      <c r="F146" s="7">
        <v>0</v>
      </c>
      <c r="G146" s="7">
        <v>0</v>
      </c>
      <c r="H146" s="7" t="s">
        <v>26</v>
      </c>
    </row>
    <row r="147" spans="1:8" s="5" customFormat="1" ht="15.75" customHeight="1" x14ac:dyDescent="0.2">
      <c r="A147" s="117" t="s">
        <v>288</v>
      </c>
      <c r="B147" s="118"/>
      <c r="C147" s="46" t="s">
        <v>95</v>
      </c>
      <c r="D147" s="7">
        <f>SUM(D148:D151)</f>
        <v>5140892.4999999991</v>
      </c>
      <c r="E147" s="7">
        <f>SUM(E148:E151)</f>
        <v>100</v>
      </c>
      <c r="F147" s="7">
        <f>SUM(F148:F151)</f>
        <v>1112320.2590000001</v>
      </c>
      <c r="G147" s="7">
        <f>SUM(G148:G151)</f>
        <v>99.999999999999986</v>
      </c>
      <c r="H147" s="7">
        <f>F147/D147*100-100</f>
        <v>-78.363284993802139</v>
      </c>
    </row>
    <row r="148" spans="1:8" s="5" customFormat="1" ht="34.5" customHeight="1" x14ac:dyDescent="0.2">
      <c r="A148" s="119"/>
      <c r="B148" s="120"/>
      <c r="C148" s="46" t="s">
        <v>96</v>
      </c>
      <c r="D148" s="7">
        <f>D8+D18+D13+D23+D33+D48+D53+D68+D98+D108+D43+D28+D13379+D143</f>
        <v>2342255</v>
      </c>
      <c r="E148" s="7">
        <f>D148/D147*100</f>
        <v>45.561252253378193</v>
      </c>
      <c r="F148" s="7">
        <f>F8+F18+F13+F23+F33+F48++F53+F68+F98+F108+F43+F28+F13379+F133+F138+F143</f>
        <v>589788.84900000005</v>
      </c>
      <c r="G148" s="7">
        <f>F148/F147*100</f>
        <v>53.023294705630278</v>
      </c>
      <c r="H148" s="7">
        <f>F148/D148*100-100</f>
        <v>-74.819614047146871</v>
      </c>
    </row>
    <row r="149" spans="1:8" s="5" customFormat="1" x14ac:dyDescent="0.2">
      <c r="A149" s="119"/>
      <c r="B149" s="120"/>
      <c r="C149" s="46" t="s">
        <v>97</v>
      </c>
      <c r="D149" s="7">
        <f>D9+D19+D14+D24+D34+D49++D54+D69+D99+D109+D44+D29+D13380</f>
        <v>446056.79999999993</v>
      </c>
      <c r="E149" s="7">
        <f>D149/D147*100</f>
        <v>8.6766412641384747</v>
      </c>
      <c r="F149" s="7">
        <f>F9+F19+F14+F24+F34+F49++F54+F69+F99+F109+F44+F29+F13380+F134+F139</f>
        <v>116650.19999999998</v>
      </c>
      <c r="G149" s="7">
        <f>F149/F147*100</f>
        <v>10.487105584579663</v>
      </c>
      <c r="H149" s="7">
        <f>F149/D149*100-100</f>
        <v>-73.848577131880958</v>
      </c>
    </row>
    <row r="150" spans="1:8" s="5" customFormat="1" x14ac:dyDescent="0.2">
      <c r="A150" s="119"/>
      <c r="B150" s="120"/>
      <c r="C150" s="46" t="s">
        <v>98</v>
      </c>
      <c r="D150" s="7">
        <f>D10+D20+D15+D25+D35+D50++D55+D70+D100+D110+D45+D30+D13381</f>
        <v>2049841.9</v>
      </c>
      <c r="E150" s="7">
        <f>D150/D147*100</f>
        <v>39.873269087031098</v>
      </c>
      <c r="F150" s="7">
        <f>F10+F20+F15+F25+F35+F50++F55+F70+F100+F110+F45+F30+F13381+F135+F140</f>
        <v>354186.02</v>
      </c>
      <c r="G150" s="7">
        <f>F150/F147*100</f>
        <v>31.842090183489141</v>
      </c>
      <c r="H150" s="7">
        <f>F150/D150*100-100</f>
        <v>-82.721300603719726</v>
      </c>
    </row>
    <row r="151" spans="1:8" s="5" customFormat="1" x14ac:dyDescent="0.2">
      <c r="A151" s="121"/>
      <c r="B151" s="122"/>
      <c r="C151" s="46" t="s">
        <v>99</v>
      </c>
      <c r="D151" s="7">
        <f>D11+D21+D16+D26+D36+D51++D56+D71+D101+D111+D46+D31+D13382</f>
        <v>302738.8</v>
      </c>
      <c r="E151" s="7">
        <f>D151/D147*100</f>
        <v>5.8888373954522493</v>
      </c>
      <c r="F151" s="7">
        <f>F11+F21+F16+F26+F36+F51++F56+F71+F101+F111+F46+F31+F13382+F136+F141</f>
        <v>51695.19</v>
      </c>
      <c r="G151" s="7">
        <f>F151/F147*100</f>
        <v>4.6475095263009134</v>
      </c>
      <c r="H151" s="7">
        <f>F151/D151*100-100</f>
        <v>-82.924161025940521</v>
      </c>
    </row>
    <row r="152" spans="1:8" x14ac:dyDescent="0.2">
      <c r="A152" s="28"/>
      <c r="B152" s="57"/>
      <c r="C152" s="29"/>
      <c r="E152" s="36"/>
      <c r="G152" s="36"/>
      <c r="H152" s="36"/>
    </row>
    <row r="153" spans="1:8" x14ac:dyDescent="0.2">
      <c r="A153" s="28"/>
      <c r="B153" s="57"/>
      <c r="C153" s="29"/>
      <c r="E153" s="36"/>
      <c r="G153" s="36"/>
      <c r="H153" s="36"/>
    </row>
  </sheetData>
  <mergeCells count="64">
    <mergeCell ref="A7:A11"/>
    <mergeCell ref="B7:B11"/>
    <mergeCell ref="A27:A31"/>
    <mergeCell ref="B27:B31"/>
    <mergeCell ref="A22:A26"/>
    <mergeCell ref="B22:B26"/>
    <mergeCell ref="A12:A16"/>
    <mergeCell ref="B12:B16"/>
    <mergeCell ref="A2:H2"/>
    <mergeCell ref="A4:A5"/>
    <mergeCell ref="B4:B5"/>
    <mergeCell ref="C4:C5"/>
    <mergeCell ref="D4:E4"/>
    <mergeCell ref="F4:G4"/>
    <mergeCell ref="H4:H5"/>
    <mergeCell ref="A42:A46"/>
    <mergeCell ref="B42:B46"/>
    <mergeCell ref="A37:A41"/>
    <mergeCell ref="B37:B41"/>
    <mergeCell ref="A32:A36"/>
    <mergeCell ref="B32:B36"/>
    <mergeCell ref="A82:A86"/>
    <mergeCell ref="A52:A56"/>
    <mergeCell ref="B52:B56"/>
    <mergeCell ref="A47:A51"/>
    <mergeCell ref="B47:B51"/>
    <mergeCell ref="A62:A66"/>
    <mergeCell ref="A77:A81"/>
    <mergeCell ref="B77:B81"/>
    <mergeCell ref="A67:A71"/>
    <mergeCell ref="B67:B71"/>
    <mergeCell ref="A72:A76"/>
    <mergeCell ref="B72:B76"/>
    <mergeCell ref="A137:A141"/>
    <mergeCell ref="B137:B141"/>
    <mergeCell ref="B142:B146"/>
    <mergeCell ref="A142:A146"/>
    <mergeCell ref="A147:B151"/>
    <mergeCell ref="A112:A116"/>
    <mergeCell ref="B112:B116"/>
    <mergeCell ref="A132:A136"/>
    <mergeCell ref="B132:B136"/>
    <mergeCell ref="A127:A131"/>
    <mergeCell ref="B127:B131"/>
    <mergeCell ref="A117:A121"/>
    <mergeCell ref="B117:B121"/>
    <mergeCell ref="A122:A126"/>
    <mergeCell ref="B122:B126"/>
    <mergeCell ref="B17:B21"/>
    <mergeCell ref="A17:A21"/>
    <mergeCell ref="A102:A106"/>
    <mergeCell ref="B102:B106"/>
    <mergeCell ref="A107:A111"/>
    <mergeCell ref="A97:A101"/>
    <mergeCell ref="B97:B101"/>
    <mergeCell ref="B82:B86"/>
    <mergeCell ref="A87:A91"/>
    <mergeCell ref="B87:B91"/>
    <mergeCell ref="A92:A96"/>
    <mergeCell ref="B92:B96"/>
    <mergeCell ref="B107:B111"/>
    <mergeCell ref="A57:A61"/>
    <mergeCell ref="B57:B61"/>
    <mergeCell ref="B62:B66"/>
  </mergeCells>
  <pageMargins left="0.70866141732283472" right="0.70866141732283472" top="0.74803149606299213" bottom="0.74803149606299213" header="0.31496062992125984" footer="0.31496062992125984"/>
  <pageSetup paperSize="9" scale="48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2021-05-25T07:11:33Z</cp:lastPrinted>
  <dcterms:created xsi:type="dcterms:W3CDTF">1996-10-08T23:32:33Z</dcterms:created>
  <dcterms:modified xsi:type="dcterms:W3CDTF">2021-05-27T08:52:18Z</dcterms:modified>
</cp:coreProperties>
</file>