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92.168.57.1\otdels\_obmen_all\Новый сайт\"/>
    </mc:Choice>
  </mc:AlternateContent>
  <bookViews>
    <workbookView xWindow="0" yWindow="0" windowWidth="18090" windowHeight="7320"/>
  </bookViews>
  <sheets>
    <sheet name="форма 2" sheetId="8" r:id="rId1"/>
    <sheet name="форма 4" sheetId="10" r:id="rId2"/>
  </sheets>
  <calcPr calcId="152511"/>
</workbook>
</file>

<file path=xl/calcChain.xml><?xml version="1.0" encoding="utf-8"?>
<calcChain xmlns="http://schemas.openxmlformats.org/spreadsheetml/2006/main">
  <c r="F460" i="10" l="1"/>
  <c r="F524" i="10"/>
  <c r="F459" i="10" s="1"/>
  <c r="F525" i="10"/>
  <c r="F526" i="10"/>
  <c r="F461" i="10" s="1"/>
  <c r="F523" i="10"/>
  <c r="F458" i="10" s="1"/>
  <c r="F557" i="10"/>
  <c r="G557" i="10"/>
  <c r="E557" i="10"/>
  <c r="D557" i="10"/>
  <c r="F522" i="10" l="1"/>
  <c r="H53" i="8"/>
  <c r="H20" i="8"/>
  <c r="H18" i="8"/>
  <c r="H17" i="8"/>
  <c r="H16" i="8"/>
  <c r="H21" i="8"/>
  <c r="H43" i="8"/>
  <c r="G885" i="10" l="1"/>
  <c r="E885" i="10"/>
  <c r="E884" i="10"/>
  <c r="G837" i="10"/>
  <c r="G640" i="10"/>
  <c r="E640" i="10"/>
  <c r="G646" i="10"/>
  <c r="E646" i="10"/>
  <c r="G645" i="10"/>
  <c r="E645" i="10"/>
  <c r="G757" i="10"/>
  <c r="G792" i="10"/>
  <c r="F792" i="10"/>
  <c r="G797" i="10"/>
  <c r="H43" i="10" l="1"/>
  <c r="H38" i="10"/>
  <c r="H1341" i="10"/>
  <c r="F1337" i="10"/>
  <c r="D1337" i="10"/>
  <c r="E1340" i="10" s="1"/>
  <c r="H1335" i="10"/>
  <c r="H1336" i="10"/>
  <c r="F1332" i="10"/>
  <c r="G1336" i="10" s="1"/>
  <c r="D1332" i="10"/>
  <c r="E1333" i="10" s="1"/>
  <c r="H1329" i="10"/>
  <c r="F1327" i="10"/>
  <c r="D1327" i="10"/>
  <c r="E1330" i="10" s="1"/>
  <c r="H1324" i="10"/>
  <c r="H1325" i="10"/>
  <c r="H1326" i="10"/>
  <c r="F1322" i="10"/>
  <c r="G1325" i="10" s="1"/>
  <c r="D1322" i="10"/>
  <c r="E1325" i="10" s="1"/>
  <c r="E1328" i="10" l="1"/>
  <c r="H1327" i="10"/>
  <c r="G1334" i="10"/>
  <c r="E1323" i="10"/>
  <c r="E1335" i="10"/>
  <c r="E1326" i="10"/>
  <c r="E1324" i="10"/>
  <c r="E1331" i="10"/>
  <c r="E1334" i="10"/>
  <c r="G1333" i="10"/>
  <c r="H1332" i="10"/>
  <c r="H1322" i="10"/>
  <c r="E1329" i="10"/>
  <c r="G1327" i="10"/>
  <c r="E1336" i="10"/>
  <c r="G1335" i="10"/>
  <c r="H1337" i="10"/>
  <c r="E1339" i="10"/>
  <c r="E1341" i="10"/>
  <c r="E1338" i="10"/>
  <c r="G1323" i="10"/>
  <c r="G1324" i="10"/>
  <c r="G1326" i="10"/>
  <c r="H113" i="10"/>
  <c r="F112" i="10"/>
  <c r="D112" i="10"/>
  <c r="E113" i="10" s="1"/>
  <c r="E112" i="10" s="1"/>
  <c r="H108" i="10"/>
  <c r="F107" i="10"/>
  <c r="D107" i="10"/>
  <c r="E108" i="10" s="1"/>
  <c r="E107" i="10" s="1"/>
  <c r="H103" i="10"/>
  <c r="F102" i="10"/>
  <c r="D102" i="10"/>
  <c r="E103" i="10" s="1"/>
  <c r="F98" i="10"/>
  <c r="F97" i="10" s="1"/>
  <c r="D98" i="10"/>
  <c r="H95" i="10"/>
  <c r="F92" i="10"/>
  <c r="D92" i="10"/>
  <c r="E95" i="10" s="1"/>
  <c r="E92" i="10" s="1"/>
  <c r="H88" i="10"/>
  <c r="F87" i="10"/>
  <c r="D87" i="10"/>
  <c r="E88" i="10" s="1"/>
  <c r="E87" i="10" s="1"/>
  <c r="H86" i="10"/>
  <c r="H83" i="10"/>
  <c r="F82" i="10"/>
  <c r="D82" i="10"/>
  <c r="E86" i="10" s="1"/>
  <c r="F81" i="10"/>
  <c r="D81" i="10"/>
  <c r="F80" i="10"/>
  <c r="D80" i="10"/>
  <c r="F78" i="10"/>
  <c r="D78" i="10"/>
  <c r="H73" i="10"/>
  <c r="F72" i="10"/>
  <c r="D72" i="10"/>
  <c r="E73" i="10" s="1"/>
  <c r="E72" i="10" s="1"/>
  <c r="H68" i="10"/>
  <c r="F67" i="10"/>
  <c r="D67" i="10"/>
  <c r="E68" i="10" s="1"/>
  <c r="E67" i="10" s="1"/>
  <c r="F63" i="10"/>
  <c r="D63" i="10"/>
  <c r="H60" i="10"/>
  <c r="F57" i="10"/>
  <c r="D57" i="10"/>
  <c r="E60" i="10" s="1"/>
  <c r="E57" i="10" s="1"/>
  <c r="H53" i="10"/>
  <c r="F52" i="10"/>
  <c r="G53" i="10" s="1"/>
  <c r="G52" i="10" s="1"/>
  <c r="D52" i="10"/>
  <c r="E53" i="10" s="1"/>
  <c r="E52" i="10" s="1"/>
  <c r="H51" i="10"/>
  <c r="H48" i="10"/>
  <c r="F47" i="10"/>
  <c r="G48" i="10" s="1"/>
  <c r="D47" i="10"/>
  <c r="E48" i="10" s="1"/>
  <c r="F42" i="10"/>
  <c r="D42" i="10"/>
  <c r="E43" i="10" s="1"/>
  <c r="E42" i="10" s="1"/>
  <c r="F37" i="10"/>
  <c r="D37" i="10"/>
  <c r="E38" i="10" s="1"/>
  <c r="E37" i="10" s="1"/>
  <c r="F32" i="10"/>
  <c r="D32" i="10"/>
  <c r="E33" i="10" s="1"/>
  <c r="E32" i="10" s="1"/>
  <c r="E27" i="10"/>
  <c r="F27" i="10"/>
  <c r="D27" i="10"/>
  <c r="D23" i="10"/>
  <c r="D13" i="10" s="1"/>
  <c r="F22" i="10"/>
  <c r="G23" i="10" s="1"/>
  <c r="G22" i="10" s="1"/>
  <c r="H18" i="10"/>
  <c r="F17" i="10"/>
  <c r="D17" i="10"/>
  <c r="E18" i="10" s="1"/>
  <c r="E17" i="10" s="1"/>
  <c r="F16" i="10"/>
  <c r="D16" i="10"/>
  <c r="F15" i="10"/>
  <c r="D15" i="10"/>
  <c r="F13" i="10"/>
  <c r="D117" i="10"/>
  <c r="E121" i="10" s="1"/>
  <c r="F117" i="10"/>
  <c r="G119" i="10" s="1"/>
  <c r="H118" i="10"/>
  <c r="H120" i="10"/>
  <c r="H121" i="10"/>
  <c r="H64" i="8"/>
  <c r="H63" i="8"/>
  <c r="H61" i="8"/>
  <c r="H59" i="8"/>
  <c r="H58" i="8"/>
  <c r="H57" i="8"/>
  <c r="H55" i="8"/>
  <c r="H51" i="8"/>
  <c r="H49" i="8"/>
  <c r="H48" i="8"/>
  <c r="H47" i="8"/>
  <c r="H41" i="8"/>
  <c r="H40" i="8"/>
  <c r="H38" i="8"/>
  <c r="H36" i="8"/>
  <c r="H34" i="8"/>
  <c r="H32" i="8"/>
  <c r="H24" i="8"/>
  <c r="H23" i="8"/>
  <c r="H14" i="8"/>
  <c r="H13" i="8"/>
  <c r="H12" i="8"/>
  <c r="H11" i="8"/>
  <c r="H10" i="8"/>
  <c r="H9" i="8"/>
  <c r="D875" i="10"/>
  <c r="F875" i="10"/>
  <c r="F874" i="10"/>
  <c r="D874" i="10"/>
  <c r="F873" i="10"/>
  <c r="D873" i="10"/>
  <c r="H905" i="10"/>
  <c r="F902" i="10"/>
  <c r="D902" i="10"/>
  <c r="E903" i="10" s="1"/>
  <c r="H900" i="10"/>
  <c r="F897" i="10"/>
  <c r="G898" i="10" s="1"/>
  <c r="D897" i="10"/>
  <c r="E901" i="10" s="1"/>
  <c r="H895" i="10"/>
  <c r="F892" i="10"/>
  <c r="D892" i="10"/>
  <c r="H890" i="10"/>
  <c r="F887" i="10"/>
  <c r="D887" i="10"/>
  <c r="H883" i="10"/>
  <c r="F882" i="10"/>
  <c r="G883" i="10" s="1"/>
  <c r="D882" i="10"/>
  <c r="E883" i="10" s="1"/>
  <c r="H880" i="10"/>
  <c r="F877" i="10"/>
  <c r="D877" i="10"/>
  <c r="E881" i="10" s="1"/>
  <c r="H871" i="10"/>
  <c r="H870" i="10"/>
  <c r="H869" i="10"/>
  <c r="H868" i="10"/>
  <c r="F867" i="10"/>
  <c r="G868" i="10" s="1"/>
  <c r="D867" i="10"/>
  <c r="E871" i="10" s="1"/>
  <c r="H866" i="10"/>
  <c r="H865" i="10"/>
  <c r="H864" i="10"/>
  <c r="H863" i="10"/>
  <c r="F862" i="10"/>
  <c r="G863" i="10" s="1"/>
  <c r="D862" i="10"/>
  <c r="E864" i="10" s="1"/>
  <c r="H860" i="10"/>
  <c r="H859" i="10"/>
  <c r="F857" i="10"/>
  <c r="G860" i="10" s="1"/>
  <c r="D857" i="10"/>
  <c r="E859" i="10" s="1"/>
  <c r="F855" i="10"/>
  <c r="D855" i="10"/>
  <c r="F854" i="10"/>
  <c r="D854" i="10"/>
  <c r="H848" i="10"/>
  <c r="F847" i="10"/>
  <c r="G848" i="10" s="1"/>
  <c r="D847" i="10"/>
  <c r="E851" i="10" s="1"/>
  <c r="H843" i="10"/>
  <c r="F842" i="10"/>
  <c r="G843" i="10" s="1"/>
  <c r="D842" i="10"/>
  <c r="E844" i="10" s="1"/>
  <c r="H840" i="10"/>
  <c r="H839" i="10"/>
  <c r="H838" i="10"/>
  <c r="F837" i="10"/>
  <c r="D837" i="10"/>
  <c r="E839" i="10" s="1"/>
  <c r="F836" i="10"/>
  <c r="D836" i="10"/>
  <c r="F835" i="10"/>
  <c r="D835" i="10"/>
  <c r="F834" i="10"/>
  <c r="D834" i="10"/>
  <c r="F833" i="10"/>
  <c r="D833" i="10"/>
  <c r="H828" i="10"/>
  <c r="F827" i="10"/>
  <c r="D827" i="10"/>
  <c r="E831" i="10" s="1"/>
  <c r="H825" i="10"/>
  <c r="F822" i="10"/>
  <c r="D822" i="10"/>
  <c r="F820" i="10"/>
  <c r="D820" i="10"/>
  <c r="H819" i="10"/>
  <c r="F814" i="10"/>
  <c r="D814" i="10"/>
  <c r="F813" i="10"/>
  <c r="D813" i="10"/>
  <c r="H811" i="10"/>
  <c r="H810" i="10"/>
  <c r="F807" i="10"/>
  <c r="G808" i="10" s="1"/>
  <c r="D807" i="10"/>
  <c r="E811" i="10" s="1"/>
  <c r="F806" i="10"/>
  <c r="D806" i="10"/>
  <c r="F805" i="10"/>
  <c r="D805" i="10"/>
  <c r="F804" i="10"/>
  <c r="D804" i="10"/>
  <c r="F803" i="10"/>
  <c r="D803" i="10"/>
  <c r="H800" i="10"/>
  <c r="F797" i="10"/>
  <c r="D797" i="10"/>
  <c r="E799" i="10" s="1"/>
  <c r="H793" i="10"/>
  <c r="D792" i="10"/>
  <c r="F790" i="10"/>
  <c r="F787" i="10" s="1"/>
  <c r="G788" i="10" s="1"/>
  <c r="D787" i="10"/>
  <c r="E789" i="10" s="1"/>
  <c r="H785" i="10"/>
  <c r="F782" i="10"/>
  <c r="G785" i="10" s="1"/>
  <c r="D782" i="10"/>
  <c r="E784" i="10" s="1"/>
  <c r="H781" i="10"/>
  <c r="H780" i="10"/>
  <c r="H779" i="10"/>
  <c r="H778" i="10"/>
  <c r="F777" i="10"/>
  <c r="G778" i="10" s="1"/>
  <c r="D777" i="10"/>
  <c r="H776" i="10"/>
  <c r="H775" i="10"/>
  <c r="H774" i="10"/>
  <c r="H773" i="10"/>
  <c r="F772" i="10"/>
  <c r="G773" i="10" s="1"/>
  <c r="D772" i="10"/>
  <c r="E776" i="10" s="1"/>
  <c r="H770" i="10"/>
  <c r="F767" i="10"/>
  <c r="D767" i="10"/>
  <c r="E769" i="10" s="1"/>
  <c r="H764" i="10"/>
  <c r="F762" i="10"/>
  <c r="G765" i="10" s="1"/>
  <c r="D762" i="10"/>
  <c r="E764" i="10" s="1"/>
  <c r="H758" i="10"/>
  <c r="F757" i="10"/>
  <c r="D757" i="10"/>
  <c r="H753" i="10"/>
  <c r="F752" i="10"/>
  <c r="G753" i="10" s="1"/>
  <c r="D752" i="10"/>
  <c r="H748" i="10"/>
  <c r="F747" i="10"/>
  <c r="G748" i="10" s="1"/>
  <c r="D747" i="10"/>
  <c r="H743" i="10"/>
  <c r="F742" i="10"/>
  <c r="D742" i="10"/>
  <c r="H740" i="10"/>
  <c r="F737" i="10"/>
  <c r="D737" i="10"/>
  <c r="H735" i="10"/>
  <c r="F732" i="10"/>
  <c r="G733" i="10" s="1"/>
  <c r="D732" i="10"/>
  <c r="E736" i="10" s="1"/>
  <c r="H730" i="10"/>
  <c r="F727" i="10"/>
  <c r="G728" i="10" s="1"/>
  <c r="D727" i="10"/>
  <c r="E729" i="10" s="1"/>
  <c r="H724" i="10"/>
  <c r="F722" i="10"/>
  <c r="G725" i="10" s="1"/>
  <c r="D722" i="10"/>
  <c r="E724" i="10" s="1"/>
  <c r="H719" i="10"/>
  <c r="F717" i="10"/>
  <c r="G718" i="10" s="1"/>
  <c r="D717" i="10"/>
  <c r="H715" i="10"/>
  <c r="F712" i="10"/>
  <c r="G713" i="10" s="1"/>
  <c r="D712" i="10"/>
  <c r="E716" i="10" s="1"/>
  <c r="H710" i="10"/>
  <c r="F707" i="10"/>
  <c r="G708" i="10" s="1"/>
  <c r="D707" i="10"/>
  <c r="E709" i="10" s="1"/>
  <c r="H705" i="10"/>
  <c r="F702" i="10"/>
  <c r="G705" i="10" s="1"/>
  <c r="D702" i="10"/>
  <c r="E704" i="10" s="1"/>
  <c r="H700" i="10"/>
  <c r="F697" i="10"/>
  <c r="G698" i="10" s="1"/>
  <c r="D697" i="10"/>
  <c r="H695" i="10"/>
  <c r="F692" i="10"/>
  <c r="G693" i="10" s="1"/>
  <c r="D692" i="10"/>
  <c r="E696" i="10" s="1"/>
  <c r="H690" i="10"/>
  <c r="F687" i="10"/>
  <c r="D687" i="10"/>
  <c r="E689" i="10" s="1"/>
  <c r="H685" i="10"/>
  <c r="F682" i="10"/>
  <c r="G685" i="10" s="1"/>
  <c r="D682" i="10"/>
  <c r="E684" i="10" s="1"/>
  <c r="H680" i="10"/>
  <c r="F677" i="10"/>
  <c r="D677" i="10"/>
  <c r="H675" i="10"/>
  <c r="F672" i="10"/>
  <c r="D672" i="10"/>
  <c r="H670" i="10"/>
  <c r="F667" i="10"/>
  <c r="G668" i="10" s="1"/>
  <c r="D667" i="10"/>
  <c r="E669" i="10" s="1"/>
  <c r="H665" i="10"/>
  <c r="F662" i="10"/>
  <c r="G665" i="10" s="1"/>
  <c r="D662" i="10"/>
  <c r="E664" i="10" s="1"/>
  <c r="H661" i="10"/>
  <c r="H660" i="10"/>
  <c r="H659" i="10"/>
  <c r="H658" i="10"/>
  <c r="F657" i="10"/>
  <c r="G658" i="10" s="1"/>
  <c r="D657" i="10"/>
  <c r="H655" i="10"/>
  <c r="F652" i="10"/>
  <c r="G653" i="10" s="1"/>
  <c r="D652" i="10"/>
  <c r="E653" i="10" s="1"/>
  <c r="H650" i="10"/>
  <c r="F647" i="10"/>
  <c r="G648" i="10" s="1"/>
  <c r="D647" i="10"/>
  <c r="E649" i="10" s="1"/>
  <c r="H644" i="10"/>
  <c r="F642" i="10"/>
  <c r="G643" i="10" s="1"/>
  <c r="D642" i="10"/>
  <c r="H639" i="10"/>
  <c r="F637" i="10"/>
  <c r="G638" i="10" s="1"/>
  <c r="D637" i="10"/>
  <c r="E639" i="10" s="1"/>
  <c r="H635" i="10"/>
  <c r="F632" i="10"/>
  <c r="G633" i="10" s="1"/>
  <c r="D632" i="10"/>
  <c r="E634" i="10" s="1"/>
  <c r="H630" i="10"/>
  <c r="F627" i="10"/>
  <c r="G628" i="10" s="1"/>
  <c r="D627" i="10"/>
  <c r="E629" i="10" s="1"/>
  <c r="H625" i="10"/>
  <c r="F622" i="10"/>
  <c r="G623" i="10" s="1"/>
  <c r="D622" i="10"/>
  <c r="E624" i="10" s="1"/>
  <c r="H620" i="10"/>
  <c r="F617" i="10"/>
  <c r="G618" i="10" s="1"/>
  <c r="D617" i="10"/>
  <c r="E619" i="10" s="1"/>
  <c r="H615" i="10"/>
  <c r="F612" i="10"/>
  <c r="G613" i="10" s="1"/>
  <c r="D612" i="10"/>
  <c r="E614" i="10" s="1"/>
  <c r="H609" i="10"/>
  <c r="F607" i="10"/>
  <c r="G608" i="10" s="1"/>
  <c r="D607" i="10"/>
  <c r="E609" i="10" s="1"/>
  <c r="F606" i="10"/>
  <c r="D606" i="10"/>
  <c r="D605" i="10"/>
  <c r="F604" i="10"/>
  <c r="D604" i="10"/>
  <c r="F603" i="10"/>
  <c r="D603" i="10"/>
  <c r="H488" i="8"/>
  <c r="H456" i="8"/>
  <c r="H417" i="8"/>
  <c r="H416" i="8"/>
  <c r="H410" i="8"/>
  <c r="H408" i="8"/>
  <c r="H403" i="8"/>
  <c r="H401" i="8"/>
  <c r="H399" i="8"/>
  <c r="H367" i="8"/>
  <c r="H303" i="8"/>
  <c r="H307" i="8"/>
  <c r="H309" i="8"/>
  <c r="H311" i="8"/>
  <c r="H313" i="8"/>
  <c r="H315" i="8"/>
  <c r="H317" i="8"/>
  <c r="H319" i="8"/>
  <c r="H321" i="8"/>
  <c r="H323" i="8"/>
  <c r="H325" i="8"/>
  <c r="H327" i="8"/>
  <c r="H329" i="8"/>
  <c r="H331" i="8"/>
  <c r="H333" i="8"/>
  <c r="H335" i="8"/>
  <c r="H337" i="8"/>
  <c r="H339" i="8"/>
  <c r="H341" i="8"/>
  <c r="H343" i="8"/>
  <c r="H345" i="8"/>
  <c r="H347" i="8"/>
  <c r="H348" i="8"/>
  <c r="H349" i="8"/>
  <c r="H351" i="8"/>
  <c r="H353" i="8"/>
  <c r="H355" i="8"/>
  <c r="H357" i="8"/>
  <c r="H359" i="8"/>
  <c r="H361" i="8"/>
  <c r="H363" i="8"/>
  <c r="H365" i="8"/>
  <c r="H369" i="8"/>
  <c r="H370" i="8"/>
  <c r="H371" i="8"/>
  <c r="H373" i="8"/>
  <c r="H375" i="8"/>
  <c r="H377" i="8"/>
  <c r="H379" i="8"/>
  <c r="H381" i="8"/>
  <c r="H383" i="8"/>
  <c r="H385" i="8"/>
  <c r="H387" i="8"/>
  <c r="H389" i="8"/>
  <c r="H391" i="8"/>
  <c r="H397" i="8"/>
  <c r="H405" i="8"/>
  <c r="H406" i="8"/>
  <c r="H409" i="8"/>
  <c r="H412" i="8"/>
  <c r="H413" i="8"/>
  <c r="H414" i="8"/>
  <c r="H419" i="8"/>
  <c r="H421" i="8"/>
  <c r="H423" i="8"/>
  <c r="H425" i="8"/>
  <c r="H427" i="8"/>
  <c r="H429" i="8"/>
  <c r="H431" i="8"/>
  <c r="H433" i="8"/>
  <c r="H435" i="8"/>
  <c r="H437" i="8"/>
  <c r="H439" i="8"/>
  <c r="H441" i="8"/>
  <c r="H442" i="8"/>
  <c r="H444" i="8"/>
  <c r="H446" i="8"/>
  <c r="H454" i="8"/>
  <c r="H458" i="8"/>
  <c r="H460" i="8"/>
  <c r="H462" i="8"/>
  <c r="H464" i="8"/>
  <c r="H466" i="8"/>
  <c r="H468" i="8"/>
  <c r="H470" i="8"/>
  <c r="H472" i="8"/>
  <c r="H474" i="8"/>
  <c r="H478" i="8"/>
  <c r="H480" i="8"/>
  <c r="H486" i="8"/>
  <c r="H490" i="8"/>
  <c r="H492" i="8"/>
  <c r="H494" i="8"/>
  <c r="H496" i="8"/>
  <c r="G43" i="10" l="1"/>
  <c r="G42" i="10" s="1"/>
  <c r="H42" i="10"/>
  <c r="F802" i="10"/>
  <c r="D817" i="10"/>
  <c r="E821" i="10" s="1"/>
  <c r="E824" i="10"/>
  <c r="E823" i="10"/>
  <c r="D11" i="10"/>
  <c r="G57" i="10"/>
  <c r="H57" i="10"/>
  <c r="D601" i="10"/>
  <c r="H37" i="10"/>
  <c r="E894" i="10"/>
  <c r="E893" i="10"/>
  <c r="G896" i="10"/>
  <c r="G894" i="10"/>
  <c r="E889" i="10"/>
  <c r="E888" i="10"/>
  <c r="G890" i="10"/>
  <c r="G889" i="10"/>
  <c r="H854" i="10"/>
  <c r="E644" i="10"/>
  <c r="E643" i="10"/>
  <c r="E676" i="10"/>
  <c r="E746" i="10"/>
  <c r="E745" i="10"/>
  <c r="E744" i="10"/>
  <c r="E751" i="10"/>
  <c r="E750" i="10"/>
  <c r="E749" i="10"/>
  <c r="E756" i="10"/>
  <c r="E755" i="10"/>
  <c r="E754" i="10"/>
  <c r="H81" i="10"/>
  <c r="F10" i="10"/>
  <c r="H23" i="10"/>
  <c r="E1327" i="10"/>
  <c r="D598" i="10"/>
  <c r="D815" i="10"/>
  <c r="D600" i="10" s="1"/>
  <c r="H835" i="10"/>
  <c r="D852" i="10"/>
  <c r="E855" i="10" s="1"/>
  <c r="G51" i="10"/>
  <c r="G47" i="10" s="1"/>
  <c r="E1332" i="10"/>
  <c r="G659" i="10"/>
  <c r="H677" i="10"/>
  <c r="H757" i="10"/>
  <c r="E845" i="10"/>
  <c r="D8" i="10"/>
  <c r="E1322" i="10"/>
  <c r="G774" i="10"/>
  <c r="E841" i="10"/>
  <c r="E843" i="10"/>
  <c r="E119" i="10"/>
  <c r="H72" i="10"/>
  <c r="G98" i="10"/>
  <c r="G97" i="10" s="1"/>
  <c r="G1337" i="10"/>
  <c r="F599" i="10"/>
  <c r="E693" i="10"/>
  <c r="E728" i="10"/>
  <c r="E730" i="10"/>
  <c r="E846" i="10"/>
  <c r="F8" i="10"/>
  <c r="F62" i="10"/>
  <c r="G63" i="10" s="1"/>
  <c r="G62" i="10" s="1"/>
  <c r="H107" i="10"/>
  <c r="D12" i="10"/>
  <c r="E13" i="10" s="1"/>
  <c r="G1332" i="10"/>
  <c r="E1337" i="10"/>
  <c r="G1322" i="10"/>
  <c r="G726" i="10"/>
  <c r="D10" i="10"/>
  <c r="H790" i="10"/>
  <c r="G810" i="10"/>
  <c r="D832" i="10"/>
  <c r="E834" i="10" s="1"/>
  <c r="G120" i="10"/>
  <c r="H17" i="10"/>
  <c r="H67" i="10"/>
  <c r="F605" i="10"/>
  <c r="G620" i="10"/>
  <c r="G661" i="10"/>
  <c r="G680" i="10"/>
  <c r="G695" i="10"/>
  <c r="E713" i="10"/>
  <c r="G741" i="10"/>
  <c r="E826" i="10"/>
  <c r="E828" i="10"/>
  <c r="G861" i="10"/>
  <c r="E863" i="10"/>
  <c r="E866" i="10"/>
  <c r="E868" i="10"/>
  <c r="E878" i="10"/>
  <c r="G121" i="10"/>
  <c r="H117" i="10"/>
  <c r="D22" i="10"/>
  <c r="E23" i="10" s="1"/>
  <c r="E22" i="10" s="1"/>
  <c r="E51" i="10"/>
  <c r="E47" i="10" s="1"/>
  <c r="D77" i="10"/>
  <c r="E78" i="10" s="1"/>
  <c r="E83" i="10"/>
  <c r="E82" i="10" s="1"/>
  <c r="H87" i="10"/>
  <c r="H112" i="10"/>
  <c r="E670" i="10"/>
  <c r="F11" i="10"/>
  <c r="H11" i="10" s="1"/>
  <c r="H805" i="10"/>
  <c r="H102" i="10"/>
  <c r="E625" i="10"/>
  <c r="E666" i="10"/>
  <c r="G715" i="10"/>
  <c r="E773" i="10"/>
  <c r="G775" i="10"/>
  <c r="E808" i="10"/>
  <c r="G870" i="10"/>
  <c r="E120" i="10"/>
  <c r="G118" i="10"/>
  <c r="H52" i="10"/>
  <c r="F77" i="10"/>
  <c r="G80" i="10" s="1"/>
  <c r="H82" i="10"/>
  <c r="H92" i="10"/>
  <c r="E98" i="10"/>
  <c r="E97" i="10" s="1"/>
  <c r="H98" i="10"/>
  <c r="D97" i="10"/>
  <c r="H97" i="10" s="1"/>
  <c r="G103" i="10"/>
  <c r="G102" i="10" s="1"/>
  <c r="G108" i="10"/>
  <c r="G107" i="10" s="1"/>
  <c r="G112" i="10"/>
  <c r="E102" i="10"/>
  <c r="E81" i="10"/>
  <c r="H80" i="10"/>
  <c r="G83" i="10"/>
  <c r="H78" i="10"/>
  <c r="G86" i="10"/>
  <c r="G87" i="10"/>
  <c r="G95" i="10"/>
  <c r="G92" i="10" s="1"/>
  <c r="H16" i="10"/>
  <c r="H47" i="10"/>
  <c r="H63" i="10"/>
  <c r="F12" i="10"/>
  <c r="H15" i="10"/>
  <c r="G18" i="10"/>
  <c r="G17" i="10" s="1"/>
  <c r="D62" i="10"/>
  <c r="G68" i="10"/>
  <c r="G67" i="10" s="1"/>
  <c r="G72" i="10"/>
  <c r="H13" i="10"/>
  <c r="E118" i="10"/>
  <c r="E711" i="10"/>
  <c r="E800" i="10"/>
  <c r="G614" i="10"/>
  <c r="E628" i="10"/>
  <c r="G634" i="10"/>
  <c r="E648" i="10"/>
  <c r="E685" i="10"/>
  <c r="E691" i="10"/>
  <c r="G700" i="10"/>
  <c r="E705" i="10"/>
  <c r="H717" i="10"/>
  <c r="G734" i="10"/>
  <c r="E765" i="10"/>
  <c r="E771" i="10"/>
  <c r="G780" i="10"/>
  <c r="E785" i="10"/>
  <c r="H792" i="10"/>
  <c r="G849" i="10"/>
  <c r="H617" i="10"/>
  <c r="E626" i="10"/>
  <c r="H637" i="10"/>
  <c r="H657" i="10"/>
  <c r="G660" i="10"/>
  <c r="E665" i="10"/>
  <c r="E671" i="10"/>
  <c r="G675" i="10"/>
  <c r="G686" i="10"/>
  <c r="E688" i="10"/>
  <c r="H697" i="10"/>
  <c r="G706" i="10"/>
  <c r="E708" i="10"/>
  <c r="E710" i="10"/>
  <c r="G714" i="10"/>
  <c r="G719" i="10"/>
  <c r="G721" i="10"/>
  <c r="E726" i="10"/>
  <c r="H737" i="10"/>
  <c r="G740" i="10"/>
  <c r="E753" i="10"/>
  <c r="G766" i="10"/>
  <c r="E768" i="10"/>
  <c r="H777" i="10"/>
  <c r="G786" i="10"/>
  <c r="E788" i="10"/>
  <c r="E790" i="10"/>
  <c r="E801" i="10"/>
  <c r="G809" i="10"/>
  <c r="E825" i="10"/>
  <c r="H855" i="10"/>
  <c r="E861" i="10"/>
  <c r="E865" i="10"/>
  <c r="G869" i="10"/>
  <c r="G720" i="10"/>
  <c r="E725" i="10"/>
  <c r="E860" i="10"/>
  <c r="E608" i="10"/>
  <c r="E610" i="10"/>
  <c r="E630" i="10"/>
  <c r="E650" i="10"/>
  <c r="G654" i="10"/>
  <c r="E611" i="10"/>
  <c r="H612" i="10"/>
  <c r="G615" i="10"/>
  <c r="G619" i="10"/>
  <c r="G621" i="10"/>
  <c r="E631" i="10"/>
  <c r="H632" i="10"/>
  <c r="G635" i="10"/>
  <c r="G639" i="10"/>
  <c r="E651" i="10"/>
  <c r="G655" i="10"/>
  <c r="G666" i="10"/>
  <c r="E668" i="10"/>
  <c r="G681" i="10"/>
  <c r="E686" i="10"/>
  <c r="E690" i="10"/>
  <c r="G694" i="10"/>
  <c r="G699" i="10"/>
  <c r="G701" i="10"/>
  <c r="E706" i="10"/>
  <c r="E731" i="10"/>
  <c r="E733" i="10"/>
  <c r="G735" i="10"/>
  <c r="E748" i="10"/>
  <c r="E766" i="10"/>
  <c r="E770" i="10"/>
  <c r="G779" i="10"/>
  <c r="G781" i="10"/>
  <c r="E786" i="10"/>
  <c r="E791" i="10"/>
  <c r="H813" i="10"/>
  <c r="H833" i="10"/>
  <c r="E840" i="10"/>
  <c r="E848" i="10"/>
  <c r="G850" i="10"/>
  <c r="F598" i="10"/>
  <c r="E898" i="10"/>
  <c r="D872" i="10"/>
  <c r="E875" i="10" s="1"/>
  <c r="H875" i="10"/>
  <c r="F872" i="10"/>
  <c r="G873" i="10" s="1"/>
  <c r="H873" i="10"/>
  <c r="G891" i="10"/>
  <c r="G879" i="10"/>
  <c r="G886" i="10"/>
  <c r="E891" i="10"/>
  <c r="E895" i="10"/>
  <c r="G899" i="10"/>
  <c r="G880" i="10"/>
  <c r="E890" i="10"/>
  <c r="E896" i="10"/>
  <c r="G900" i="10"/>
  <c r="H882" i="10"/>
  <c r="H902" i="10"/>
  <c r="E904" i="10"/>
  <c r="H877" i="10"/>
  <c r="E879" i="10"/>
  <c r="H897" i="10"/>
  <c r="E899" i="10"/>
  <c r="E880" i="10"/>
  <c r="G881" i="10"/>
  <c r="E886" i="10"/>
  <c r="H892" i="10"/>
  <c r="G895" i="10"/>
  <c r="E900" i="10"/>
  <c r="G901" i="10"/>
  <c r="E906" i="10"/>
  <c r="E905" i="10"/>
  <c r="H887" i="10"/>
  <c r="G691" i="10"/>
  <c r="G690" i="10"/>
  <c r="H687" i="10"/>
  <c r="G689" i="10"/>
  <c r="G771" i="10"/>
  <c r="G769" i="10"/>
  <c r="G770" i="10"/>
  <c r="H767" i="10"/>
  <c r="G804" i="10"/>
  <c r="E681" i="10"/>
  <c r="E680" i="10"/>
  <c r="G731" i="10"/>
  <c r="G730" i="10"/>
  <c r="H727" i="10"/>
  <c r="G729" i="10"/>
  <c r="E758" i="10"/>
  <c r="E760" i="10"/>
  <c r="E761" i="10"/>
  <c r="E853" i="10"/>
  <c r="F601" i="10"/>
  <c r="G611" i="10"/>
  <c r="G610" i="10"/>
  <c r="H607" i="10"/>
  <c r="G625" i="10"/>
  <c r="H622" i="10"/>
  <c r="G624" i="10"/>
  <c r="G631" i="10"/>
  <c r="G630" i="10"/>
  <c r="H627" i="10"/>
  <c r="H642" i="10"/>
  <c r="G644" i="10"/>
  <c r="G651" i="10"/>
  <c r="G650" i="10"/>
  <c r="H647" i="10"/>
  <c r="E658" i="10"/>
  <c r="E661" i="10"/>
  <c r="E660" i="10"/>
  <c r="G711" i="10"/>
  <c r="G709" i="10"/>
  <c r="G710" i="10"/>
  <c r="H707" i="10"/>
  <c r="E740" i="10"/>
  <c r="E741" i="10"/>
  <c r="G790" i="10"/>
  <c r="G789" i="10"/>
  <c r="G791" i="10"/>
  <c r="H787" i="10"/>
  <c r="H834" i="10"/>
  <c r="E719" i="10"/>
  <c r="G688" i="10"/>
  <c r="E759" i="10"/>
  <c r="G768" i="10"/>
  <c r="G609" i="10"/>
  <c r="G626" i="10"/>
  <c r="G629" i="10"/>
  <c r="G649" i="10"/>
  <c r="E659" i="10"/>
  <c r="D802" i="10"/>
  <c r="E804" i="10" s="1"/>
  <c r="G805" i="10"/>
  <c r="D602" i="10"/>
  <c r="E603" i="10" s="1"/>
  <c r="D599" i="10"/>
  <c r="E718" i="10"/>
  <c r="E720" i="10"/>
  <c r="E721" i="10"/>
  <c r="H814" i="10"/>
  <c r="F817" i="10"/>
  <c r="G820" i="10" s="1"/>
  <c r="F815" i="10"/>
  <c r="H820" i="10"/>
  <c r="G826" i="10"/>
  <c r="G825" i="10"/>
  <c r="H822" i="10"/>
  <c r="H603" i="10"/>
  <c r="E616" i="10"/>
  <c r="E615" i="10"/>
  <c r="E618" i="10"/>
  <c r="E621" i="10"/>
  <c r="E636" i="10"/>
  <c r="E635" i="10"/>
  <c r="E638" i="10"/>
  <c r="E656" i="10"/>
  <c r="H652" i="10"/>
  <c r="E655" i="10"/>
  <c r="E654" i="10"/>
  <c r="G671" i="10"/>
  <c r="G670" i="10"/>
  <c r="H667" i="10"/>
  <c r="G669" i="10"/>
  <c r="E698" i="10"/>
  <c r="E701" i="10"/>
  <c r="E700" i="10"/>
  <c r="H747" i="10"/>
  <c r="E778" i="10"/>
  <c r="E781" i="10"/>
  <c r="E780" i="10"/>
  <c r="E793" i="10"/>
  <c r="E796" i="10"/>
  <c r="E795" i="10"/>
  <c r="G806" i="10"/>
  <c r="H806" i="10"/>
  <c r="G846" i="10"/>
  <c r="G845" i="10"/>
  <c r="H842" i="10"/>
  <c r="G844" i="10"/>
  <c r="G866" i="10"/>
  <c r="G865" i="10"/>
  <c r="H862" i="10"/>
  <c r="G864" i="10"/>
  <c r="H604" i="10"/>
  <c r="E613" i="10"/>
  <c r="E620" i="10"/>
  <c r="E633" i="10"/>
  <c r="E699" i="10"/>
  <c r="E779" i="10"/>
  <c r="E794" i="10"/>
  <c r="G803" i="10"/>
  <c r="G683" i="10"/>
  <c r="E694" i="10"/>
  <c r="G703" i="10"/>
  <c r="H712" i="10"/>
  <c r="H732" i="10"/>
  <c r="H752" i="10"/>
  <c r="G763" i="10"/>
  <c r="H772" i="10"/>
  <c r="E774" i="10"/>
  <c r="G783" i="10"/>
  <c r="H807" i="10"/>
  <c r="E809" i="10"/>
  <c r="E819" i="10"/>
  <c r="E820" i="10"/>
  <c r="H827" i="10"/>
  <c r="E829" i="10"/>
  <c r="H847" i="10"/>
  <c r="E849" i="10"/>
  <c r="G858" i="10"/>
  <c r="H867" i="10"/>
  <c r="E869" i="10"/>
  <c r="G616" i="10"/>
  <c r="E623" i="10"/>
  <c r="G636" i="10"/>
  <c r="G656" i="10"/>
  <c r="G664" i="10"/>
  <c r="E675" i="10"/>
  <c r="G676" i="10"/>
  <c r="E683" i="10"/>
  <c r="G684" i="10"/>
  <c r="E695" i="10"/>
  <c r="G696" i="10"/>
  <c r="E703" i="10"/>
  <c r="G704" i="10"/>
  <c r="E715" i="10"/>
  <c r="G716" i="10"/>
  <c r="E723" i="10"/>
  <c r="G724" i="10"/>
  <c r="E735" i="10"/>
  <c r="G736" i="10"/>
  <c r="E743" i="10"/>
  <c r="E763" i="10"/>
  <c r="G764" i="10"/>
  <c r="E775" i="10"/>
  <c r="G776" i="10"/>
  <c r="E783" i="10"/>
  <c r="G784" i="10"/>
  <c r="E798" i="10"/>
  <c r="E810" i="10"/>
  <c r="G811" i="10"/>
  <c r="E830" i="10"/>
  <c r="F832" i="10"/>
  <c r="G834" i="10" s="1"/>
  <c r="E838" i="10"/>
  <c r="E850" i="10"/>
  <c r="G851" i="10"/>
  <c r="F852" i="10"/>
  <c r="E858" i="10"/>
  <c r="G859" i="10"/>
  <c r="E870" i="10"/>
  <c r="G871" i="10"/>
  <c r="H672" i="10"/>
  <c r="H692" i="10"/>
  <c r="E714" i="10"/>
  <c r="G723" i="10"/>
  <c r="E734" i="10"/>
  <c r="G743" i="10"/>
  <c r="H662" i="10"/>
  <c r="H682" i="10"/>
  <c r="H702" i="10"/>
  <c r="H722" i="10"/>
  <c r="H742" i="10"/>
  <c r="H762" i="10"/>
  <c r="H782" i="10"/>
  <c r="H797" i="10"/>
  <c r="H837" i="10"/>
  <c r="H857" i="10"/>
  <c r="H630" i="8"/>
  <c r="H628" i="8"/>
  <c r="H616" i="8"/>
  <c r="E742" i="10" l="1"/>
  <c r="D812" i="10"/>
  <c r="E814" i="10" s="1"/>
  <c r="H22" i="10"/>
  <c r="E16" i="10"/>
  <c r="E818" i="10"/>
  <c r="E817" i="10" s="1"/>
  <c r="H8" i="10"/>
  <c r="E854" i="10"/>
  <c r="E842" i="10"/>
  <c r="E816" i="10"/>
  <c r="E622" i="10"/>
  <c r="E612" i="10"/>
  <c r="E80" i="10"/>
  <c r="E15" i="10"/>
  <c r="H77" i="10"/>
  <c r="G777" i="10"/>
  <c r="E667" i="10"/>
  <c r="E822" i="10"/>
  <c r="E607" i="10"/>
  <c r="G737" i="10"/>
  <c r="E642" i="10"/>
  <c r="H598" i="10"/>
  <c r="G647" i="10"/>
  <c r="G607" i="10"/>
  <c r="G707" i="10"/>
  <c r="G717" i="10"/>
  <c r="E767" i="10"/>
  <c r="E862" i="10"/>
  <c r="E836" i="10"/>
  <c r="G657" i="10"/>
  <c r="G632" i="10"/>
  <c r="E856" i="10"/>
  <c r="D7" i="10"/>
  <c r="G652" i="10"/>
  <c r="E727" i="10"/>
  <c r="E687" i="10"/>
  <c r="F7" i="10"/>
  <c r="G8" i="10" s="1"/>
  <c r="G78" i="10"/>
  <c r="H10" i="10"/>
  <c r="G772" i="10"/>
  <c r="E117" i="10"/>
  <c r="H62" i="10"/>
  <c r="G81" i="10"/>
  <c r="G117" i="10"/>
  <c r="G637" i="10"/>
  <c r="G882" i="10"/>
  <c r="G876" i="10"/>
  <c r="H605" i="10"/>
  <c r="E833" i="10"/>
  <c r="G874" i="10"/>
  <c r="G612" i="10"/>
  <c r="F602" i="10"/>
  <c r="E712" i="10"/>
  <c r="G847" i="10"/>
  <c r="E807" i="10"/>
  <c r="E827" i="10"/>
  <c r="E835" i="10"/>
  <c r="G827" i="10"/>
  <c r="G752" i="10"/>
  <c r="G712" i="10"/>
  <c r="G692" i="10"/>
  <c r="G672" i="10"/>
  <c r="E772" i="10"/>
  <c r="G747" i="10"/>
  <c r="G767" i="10"/>
  <c r="E604" i="10"/>
  <c r="G677" i="10"/>
  <c r="G617" i="10"/>
  <c r="E77" i="10"/>
  <c r="G732" i="10"/>
  <c r="E787" i="10"/>
  <c r="G13" i="10"/>
  <c r="E752" i="10"/>
  <c r="E662" i="10"/>
  <c r="E692" i="10"/>
  <c r="G822" i="10"/>
  <c r="G727" i="10"/>
  <c r="E882" i="10"/>
  <c r="E892" i="10"/>
  <c r="G697" i="10"/>
  <c r="E707" i="10"/>
  <c r="E63" i="10"/>
  <c r="E62" i="10" s="1"/>
  <c r="G82" i="10"/>
  <c r="H12" i="10"/>
  <c r="G16" i="10"/>
  <c r="G15" i="10"/>
  <c r="E762" i="10"/>
  <c r="E722" i="10"/>
  <c r="E682" i="10"/>
  <c r="G687" i="10"/>
  <c r="E627" i="10"/>
  <c r="G867" i="10"/>
  <c r="E837" i="10"/>
  <c r="G807" i="10"/>
  <c r="G802" i="10"/>
  <c r="E632" i="10"/>
  <c r="G862" i="10"/>
  <c r="G787" i="10"/>
  <c r="G642" i="10"/>
  <c r="E887" i="10"/>
  <c r="E847" i="10"/>
  <c r="H872" i="10"/>
  <c r="E782" i="10"/>
  <c r="E702" i="10"/>
  <c r="E857" i="10"/>
  <c r="E797" i="10"/>
  <c r="E867" i="10"/>
  <c r="E672" i="10"/>
  <c r="E606" i="10"/>
  <c r="G842" i="10"/>
  <c r="E777" i="10"/>
  <c r="G667" i="10"/>
  <c r="E652" i="10"/>
  <c r="G627" i="10"/>
  <c r="G887" i="10"/>
  <c r="E876" i="10"/>
  <c r="E747" i="10"/>
  <c r="E647" i="10"/>
  <c r="E873" i="10"/>
  <c r="G875" i="10"/>
  <c r="E874" i="10"/>
  <c r="G897" i="10"/>
  <c r="E877" i="10"/>
  <c r="G877" i="10"/>
  <c r="E897" i="10"/>
  <c r="E902" i="10"/>
  <c r="G892" i="10"/>
  <c r="H815" i="10"/>
  <c r="D597" i="10"/>
  <c r="E599" i="10" s="1"/>
  <c r="H601" i="10"/>
  <c r="G853" i="10"/>
  <c r="G856" i="10"/>
  <c r="G854" i="10"/>
  <c r="H852" i="10"/>
  <c r="G855" i="10"/>
  <c r="E806" i="10"/>
  <c r="E803" i="10"/>
  <c r="E657" i="10"/>
  <c r="F600" i="10"/>
  <c r="G722" i="10"/>
  <c r="F812" i="10"/>
  <c r="G682" i="10"/>
  <c r="E697" i="10"/>
  <c r="E717" i="10"/>
  <c r="E605" i="10"/>
  <c r="E732" i="10"/>
  <c r="G857" i="10"/>
  <c r="G782" i="10"/>
  <c r="E805" i="10"/>
  <c r="H599" i="10"/>
  <c r="G622" i="10"/>
  <c r="E757" i="10"/>
  <c r="H802" i="10"/>
  <c r="G836" i="10"/>
  <c r="G833" i="10"/>
  <c r="H832" i="10"/>
  <c r="G818" i="10"/>
  <c r="H817" i="10"/>
  <c r="G821" i="10"/>
  <c r="G819" i="10"/>
  <c r="G742" i="10"/>
  <c r="G762" i="10"/>
  <c r="G702" i="10"/>
  <c r="G662" i="10"/>
  <c r="G835" i="10"/>
  <c r="E792" i="10"/>
  <c r="E637" i="10"/>
  <c r="E617" i="10"/>
  <c r="E737" i="10"/>
  <c r="E677" i="10"/>
  <c r="H613" i="8"/>
  <c r="H610" i="8"/>
  <c r="H607" i="8"/>
  <c r="H604" i="8"/>
  <c r="H601" i="8"/>
  <c r="H598" i="8"/>
  <c r="H595" i="8"/>
  <c r="H594" i="8"/>
  <c r="H591" i="8"/>
  <c r="H590" i="8"/>
  <c r="H587" i="8"/>
  <c r="H586" i="8"/>
  <c r="H584" i="8"/>
  <c r="H583" i="8"/>
  <c r="H582" i="8"/>
  <c r="H581" i="8"/>
  <c r="H579" i="8"/>
  <c r="H578" i="8"/>
  <c r="H575" i="8"/>
  <c r="H574" i="8"/>
  <c r="H572" i="8"/>
  <c r="H571" i="8"/>
  <c r="H570" i="8"/>
  <c r="H569" i="8"/>
  <c r="H567" i="8"/>
  <c r="H566" i="8"/>
  <c r="H565" i="8"/>
  <c r="E12" i="10" l="1"/>
  <c r="E813" i="10"/>
  <c r="E815" i="10"/>
  <c r="E852" i="10"/>
  <c r="E812" i="10"/>
  <c r="E602" i="10"/>
  <c r="G77" i="10"/>
  <c r="E600" i="10"/>
  <c r="G10" i="10"/>
  <c r="E10" i="10"/>
  <c r="E8" i="10"/>
  <c r="E11" i="10"/>
  <c r="G11" i="10"/>
  <c r="G7" i="10" s="1"/>
  <c r="H7" i="10"/>
  <c r="G12" i="10"/>
  <c r="E832" i="10"/>
  <c r="G872" i="10"/>
  <c r="G603" i="10"/>
  <c r="G604" i="10"/>
  <c r="H602" i="10"/>
  <c r="G606" i="10"/>
  <c r="G605" i="10"/>
  <c r="E872" i="10"/>
  <c r="H600" i="10"/>
  <c r="F597" i="10"/>
  <c r="G816" i="10"/>
  <c r="H812" i="10"/>
  <c r="G813" i="10"/>
  <c r="G814" i="10"/>
  <c r="G852" i="10"/>
  <c r="E802" i="10"/>
  <c r="G817" i="10"/>
  <c r="G815" i="10"/>
  <c r="E598" i="10"/>
  <c r="E601" i="10"/>
  <c r="G832" i="10"/>
  <c r="H1064" i="10"/>
  <c r="H1065" i="10"/>
  <c r="H1066" i="10"/>
  <c r="H1063" i="10"/>
  <c r="H1060" i="10"/>
  <c r="F1051" i="10"/>
  <c r="F1050" i="10"/>
  <c r="F1049" i="10"/>
  <c r="F1048" i="10"/>
  <c r="D1049" i="10"/>
  <c r="D1050" i="10"/>
  <c r="D1051" i="10"/>
  <c r="D1048" i="10"/>
  <c r="H418" i="10"/>
  <c r="G247" i="10"/>
  <c r="E7" i="10" l="1"/>
  <c r="G602" i="10"/>
  <c r="D1047" i="10"/>
  <c r="E597" i="10"/>
  <c r="H597" i="10"/>
  <c r="G598" i="10"/>
  <c r="G599" i="10"/>
  <c r="G601" i="10"/>
  <c r="G600" i="10"/>
  <c r="G812" i="10"/>
  <c r="F1047" i="10"/>
  <c r="H697" i="8"/>
  <c r="H695" i="8"/>
  <c r="H693" i="8"/>
  <c r="H691" i="8"/>
  <c r="H690" i="8"/>
  <c r="H685" i="8"/>
  <c r="H680" i="8"/>
  <c r="H679" i="8"/>
  <c r="H678" i="8"/>
  <c r="H676" i="8"/>
  <c r="H675" i="8"/>
  <c r="H664" i="8"/>
  <c r="H660" i="8"/>
  <c r="H653" i="8"/>
  <c r="H652" i="8"/>
  <c r="H651" i="8"/>
  <c r="H647" i="8"/>
  <c r="H646" i="8"/>
  <c r="H644" i="8"/>
  <c r="H643" i="8"/>
  <c r="H641" i="8"/>
  <c r="H639" i="8"/>
  <c r="H637" i="8"/>
  <c r="H636" i="8"/>
  <c r="H634" i="8"/>
  <c r="H633" i="8"/>
  <c r="H632" i="8"/>
  <c r="G597" i="10" l="1"/>
  <c r="H775" i="8"/>
  <c r="H764" i="8"/>
  <c r="H1313" i="10" l="1"/>
  <c r="H1318" i="10"/>
  <c r="H1321" i="10"/>
  <c r="F1317" i="10"/>
  <c r="G1318" i="10" s="1"/>
  <c r="F1312" i="10"/>
  <c r="G1313" i="10" s="1"/>
  <c r="G1312" i="10" s="1"/>
  <c r="F1311" i="10"/>
  <c r="F1310" i="10"/>
  <c r="F1309" i="10"/>
  <c r="F1308" i="10"/>
  <c r="D1309" i="10"/>
  <c r="D1310" i="10"/>
  <c r="D1311" i="10"/>
  <c r="D1308" i="10"/>
  <c r="D1317" i="10"/>
  <c r="E1321" i="10" s="1"/>
  <c r="D1312" i="10"/>
  <c r="E1313" i="10" s="1"/>
  <c r="E1312" i="10" s="1"/>
  <c r="F1296" i="10"/>
  <c r="F1295" i="10"/>
  <c r="F1294" i="10"/>
  <c r="F1293" i="10"/>
  <c r="H1304" i="10"/>
  <c r="H1303" i="10"/>
  <c r="F1302" i="10"/>
  <c r="G1302" i="10"/>
  <c r="H1298" i="10"/>
  <c r="F1297" i="10"/>
  <c r="G1298" i="10" s="1"/>
  <c r="G1297" i="10" s="1"/>
  <c r="D1294" i="10"/>
  <c r="D1295" i="10"/>
  <c r="D1296" i="10"/>
  <c r="D1293" i="10"/>
  <c r="E1302" i="10"/>
  <c r="D1302" i="10"/>
  <c r="E1297" i="10"/>
  <c r="D1297" i="10"/>
  <c r="H1290" i="10"/>
  <c r="F1287" i="10"/>
  <c r="H1284" i="10"/>
  <c r="F1282" i="10"/>
  <c r="F1277" i="10"/>
  <c r="G1277" i="10"/>
  <c r="H1278" i="10"/>
  <c r="H1276" i="10"/>
  <c r="H1273" i="10"/>
  <c r="H1268" i="10"/>
  <c r="F1266" i="10"/>
  <c r="F1265" i="10"/>
  <c r="F1264" i="10"/>
  <c r="F1263" i="10"/>
  <c r="F1267" i="10"/>
  <c r="G1268" i="10" s="1"/>
  <c r="G1267" i="10" s="1"/>
  <c r="F1272" i="10"/>
  <c r="G1276" i="10" s="1"/>
  <c r="D1287" i="10"/>
  <c r="E1290" i="10" s="1"/>
  <c r="E1287" i="10" s="1"/>
  <c r="D1282" i="10"/>
  <c r="E1284" i="10" s="1"/>
  <c r="E1282" i="10" s="1"/>
  <c r="D1277" i="10"/>
  <c r="E1278" i="10" s="1"/>
  <c r="E1277" i="10" s="1"/>
  <c r="D1264" i="10"/>
  <c r="D1265" i="10"/>
  <c r="D1266" i="10"/>
  <c r="D1263" i="10"/>
  <c r="D1272" i="10"/>
  <c r="E1273" i="10" s="1"/>
  <c r="D1267" i="10"/>
  <c r="E1268" i="10" s="1"/>
  <c r="E1267" i="10" s="1"/>
  <c r="F1260" i="10" l="1"/>
  <c r="H1311" i="10"/>
  <c r="D1258" i="10"/>
  <c r="H1264" i="10"/>
  <c r="H1297" i="10"/>
  <c r="D1261" i="10"/>
  <c r="H1287" i="10"/>
  <c r="E1276" i="10"/>
  <c r="E1272" i="10" s="1"/>
  <c r="D1259" i="10"/>
  <c r="D1260" i="10"/>
  <c r="H1266" i="10"/>
  <c r="H1302" i="10"/>
  <c r="H1294" i="10"/>
  <c r="D1307" i="10"/>
  <c r="E1311" i="10" s="1"/>
  <c r="H1310" i="10"/>
  <c r="G1321" i="10"/>
  <c r="G1317" i="10" s="1"/>
  <c r="H1260" i="10"/>
  <c r="G1290" i="10"/>
  <c r="G1287" i="10" s="1"/>
  <c r="H1267" i="10"/>
  <c r="H1282" i="10"/>
  <c r="F1292" i="10"/>
  <c r="G1294" i="10" s="1"/>
  <c r="H1309" i="10"/>
  <c r="H1312" i="10"/>
  <c r="G1273" i="10"/>
  <c r="G1272" i="10" s="1"/>
  <c r="H1265" i="10"/>
  <c r="H1272" i="10"/>
  <c r="F1258" i="10"/>
  <c r="H1277" i="10"/>
  <c r="G1284" i="10"/>
  <c r="G1282" i="10" s="1"/>
  <c r="D1292" i="10"/>
  <c r="E1294" i="10" s="1"/>
  <c r="H1293" i="10"/>
  <c r="E1318" i="10"/>
  <c r="E1317" i="10" s="1"/>
  <c r="H1317" i="10"/>
  <c r="F1261" i="10"/>
  <c r="H1263" i="10"/>
  <c r="F1259" i="10"/>
  <c r="F1307" i="10"/>
  <c r="G1310" i="10" s="1"/>
  <c r="H1308" i="10"/>
  <c r="F1262" i="10"/>
  <c r="D1262" i="10"/>
  <c r="E1263" i="10" s="1"/>
  <c r="H210" i="10"/>
  <c r="E149" i="10"/>
  <c r="H269" i="8"/>
  <c r="H535" i="10"/>
  <c r="H533" i="10"/>
  <c r="F532" i="10"/>
  <c r="G536" i="10" s="1"/>
  <c r="D532" i="10"/>
  <c r="E535" i="10" s="1"/>
  <c r="D457" i="10"/>
  <c r="F362" i="10"/>
  <c r="D362" i="10"/>
  <c r="F357" i="10"/>
  <c r="D357" i="10"/>
  <c r="F352" i="10"/>
  <c r="D352" i="10"/>
  <c r="F347" i="10"/>
  <c r="D347" i="10"/>
  <c r="F342" i="10"/>
  <c r="D342" i="10"/>
  <c r="H333" i="10"/>
  <c r="F332" i="10"/>
  <c r="D332" i="10"/>
  <c r="E335" i="10" s="1"/>
  <c r="F337" i="10"/>
  <c r="D337" i="10"/>
  <c r="H318" i="10"/>
  <c r="F317" i="10"/>
  <c r="G321" i="10" s="1"/>
  <c r="D317" i="10"/>
  <c r="E320" i="10" s="1"/>
  <c r="F327" i="10"/>
  <c r="D327" i="10"/>
  <c r="F322" i="10"/>
  <c r="D322" i="10"/>
  <c r="F312" i="10"/>
  <c r="D312" i="10"/>
  <c r="F307" i="10"/>
  <c r="D307" i="10"/>
  <c r="F302" i="10"/>
  <c r="D302" i="10"/>
  <c r="F297" i="10"/>
  <c r="D297" i="10"/>
  <c r="F292" i="10"/>
  <c r="D292" i="10"/>
  <c r="F287" i="10"/>
  <c r="D287" i="10"/>
  <c r="H283" i="10"/>
  <c r="F282" i="10"/>
  <c r="G286" i="10" s="1"/>
  <c r="D282" i="10"/>
  <c r="E285" i="10" s="1"/>
  <c r="F277" i="10"/>
  <c r="D277" i="10"/>
  <c r="F272" i="10"/>
  <c r="G274" i="10" s="1"/>
  <c r="D272" i="10"/>
  <c r="F267" i="10"/>
  <c r="D267" i="10"/>
  <c r="F262" i="10"/>
  <c r="D262" i="10"/>
  <c r="F257" i="10"/>
  <c r="D257" i="10"/>
  <c r="F252" i="10"/>
  <c r="D252" i="10"/>
  <c r="F247" i="10"/>
  <c r="D247" i="10"/>
  <c r="F242" i="10"/>
  <c r="D242" i="10"/>
  <c r="F237" i="10"/>
  <c r="D237" i="10"/>
  <c r="F232" i="10"/>
  <c r="D232" i="10"/>
  <c r="F227" i="10"/>
  <c r="D227" i="10"/>
  <c r="F222" i="10"/>
  <c r="D222" i="10"/>
  <c r="F217" i="10"/>
  <c r="D217" i="10"/>
  <c r="E219" i="10" s="1"/>
  <c r="F212" i="10"/>
  <c r="D212" i="10"/>
  <c r="E215" i="10" s="1"/>
  <c r="F207" i="10"/>
  <c r="D207" i="10"/>
  <c r="F202" i="10"/>
  <c r="D202" i="10"/>
  <c r="F197" i="10"/>
  <c r="D197" i="10"/>
  <c r="F192" i="10"/>
  <c r="D192" i="10"/>
  <c r="F187" i="10"/>
  <c r="D187" i="10"/>
  <c r="F182" i="10"/>
  <c r="D182" i="10"/>
  <c r="E182" i="10" s="1"/>
  <c r="F177" i="10"/>
  <c r="G181" i="10" s="1"/>
  <c r="D177" i="10"/>
  <c r="E180" i="10" s="1"/>
  <c r="F172" i="10"/>
  <c r="D172" i="10"/>
  <c r="F167" i="10"/>
  <c r="D167" i="10"/>
  <c r="F162" i="10"/>
  <c r="D162" i="10"/>
  <c r="F157" i="10"/>
  <c r="D157" i="10"/>
  <c r="E159" i="10" s="1"/>
  <c r="F152" i="10"/>
  <c r="D152" i="10"/>
  <c r="F147" i="10"/>
  <c r="D147" i="10"/>
  <c r="E147" i="10" s="1"/>
  <c r="F142" i="10"/>
  <c r="D142" i="10"/>
  <c r="F137" i="10"/>
  <c r="D137" i="10"/>
  <c r="F132" i="10"/>
  <c r="D132" i="10"/>
  <c r="F127" i="10"/>
  <c r="D127" i="10"/>
  <c r="D122" i="10"/>
  <c r="F122" i="10"/>
  <c r="H179" i="8"/>
  <c r="H175" i="8"/>
  <c r="H174" i="8"/>
  <c r="H169" i="8"/>
  <c r="H74" i="8"/>
  <c r="H69" i="8"/>
  <c r="H1307" i="10" l="1"/>
  <c r="G1309" i="10"/>
  <c r="G1308" i="10"/>
  <c r="E1310" i="10"/>
  <c r="D1257" i="10"/>
  <c r="E1260" i="10" s="1"/>
  <c r="E1308" i="10"/>
  <c r="E1266" i="10"/>
  <c r="E1262" i="10" s="1"/>
  <c r="E1309" i="10"/>
  <c r="G1311" i="10"/>
  <c r="G1293" i="10"/>
  <c r="G1292" i="10" s="1"/>
  <c r="E1258" i="10"/>
  <c r="E1259" i="10"/>
  <c r="H1292" i="10"/>
  <c r="E1293" i="10"/>
  <c r="E1292" i="10" s="1"/>
  <c r="H1261" i="10"/>
  <c r="H1258" i="10"/>
  <c r="F1257" i="10"/>
  <c r="G1261" i="10" s="1"/>
  <c r="H1262" i="10"/>
  <c r="H1259" i="10"/>
  <c r="G1307" i="10"/>
  <c r="G1266" i="10"/>
  <c r="G1263" i="10"/>
  <c r="H532" i="10"/>
  <c r="G533" i="10"/>
  <c r="E534" i="10"/>
  <c r="G535" i="10"/>
  <c r="E536" i="10"/>
  <c r="E533" i="10"/>
  <c r="G534" i="10"/>
  <c r="H332" i="10"/>
  <c r="E334" i="10"/>
  <c r="E336" i="10"/>
  <c r="E333" i="10"/>
  <c r="H317" i="10"/>
  <c r="G318" i="10"/>
  <c r="E319" i="10"/>
  <c r="G320" i="10"/>
  <c r="E321" i="10"/>
  <c r="E318" i="10"/>
  <c r="G319" i="10"/>
  <c r="E179" i="10"/>
  <c r="E181" i="10"/>
  <c r="G180" i="10"/>
  <c r="G179" i="10"/>
  <c r="H282" i="10"/>
  <c r="G283" i="10"/>
  <c r="E284" i="10"/>
  <c r="G285" i="10"/>
  <c r="E286" i="10"/>
  <c r="E283" i="10"/>
  <c r="G284" i="10"/>
  <c r="E161" i="10"/>
  <c r="E160" i="10"/>
  <c r="E1261" i="10" l="1"/>
  <c r="E1257" i="10" s="1"/>
  <c r="G1259" i="10"/>
  <c r="E1307" i="10"/>
  <c r="G1258" i="10"/>
  <c r="H1257" i="10"/>
  <c r="G1260" i="10"/>
  <c r="G1262" i="10"/>
  <c r="E332" i="10"/>
  <c r="G532" i="10"/>
  <c r="E532" i="10"/>
  <c r="E317" i="10"/>
  <c r="G317" i="10"/>
  <c r="E282" i="10"/>
  <c r="G282" i="10"/>
  <c r="H537" i="8"/>
  <c r="G1257" i="10" l="1"/>
  <c r="D1003" i="10"/>
  <c r="D1002" i="10" s="1"/>
  <c r="E1003" i="10" s="1"/>
  <c r="E1002" i="10" s="1"/>
  <c r="F988" i="10"/>
  <c r="D997" i="10"/>
  <c r="E998" i="10" s="1"/>
  <c r="E997" i="10" s="1"/>
  <c r="F992" i="10"/>
  <c r="D992" i="10"/>
  <c r="E993" i="10" s="1"/>
  <c r="F991" i="10"/>
  <c r="D991" i="10"/>
  <c r="D988" i="10"/>
  <c r="E987" i="10"/>
  <c r="G987" i="10"/>
  <c r="E982" i="10"/>
  <c r="F982" i="10"/>
  <c r="G982" i="10"/>
  <c r="D982" i="10"/>
  <c r="F981" i="10"/>
  <c r="F977" i="10" s="1"/>
  <c r="G981" i="10" s="1"/>
  <c r="G977" i="10" s="1"/>
  <c r="D981" i="10"/>
  <c r="D977" i="10" s="1"/>
  <c r="E981" i="10" s="1"/>
  <c r="E977" i="10" s="1"/>
  <c r="H593" i="10"/>
  <c r="F592" i="10"/>
  <c r="G596" i="10" s="1"/>
  <c r="D592" i="10"/>
  <c r="E595" i="10" s="1"/>
  <c r="H588" i="10"/>
  <c r="F587" i="10"/>
  <c r="D587" i="10"/>
  <c r="H583" i="10"/>
  <c r="F582" i="10"/>
  <c r="G584" i="10" s="1"/>
  <c r="D582" i="10"/>
  <c r="E583" i="10" s="1"/>
  <c r="H578" i="10"/>
  <c r="F577" i="10"/>
  <c r="G578" i="10" s="1"/>
  <c r="D577" i="10"/>
  <c r="H573" i="10"/>
  <c r="F572" i="10"/>
  <c r="G576" i="10" s="1"/>
  <c r="D572" i="10"/>
  <c r="E575" i="10" s="1"/>
  <c r="H568" i="10"/>
  <c r="F567" i="10"/>
  <c r="D567" i="10"/>
  <c r="E569" i="10" s="1"/>
  <c r="H563" i="10"/>
  <c r="F562" i="10"/>
  <c r="D562" i="10"/>
  <c r="H556" i="10"/>
  <c r="H555" i="10"/>
  <c r="H554" i="10"/>
  <c r="H553" i="10"/>
  <c r="F552" i="10"/>
  <c r="G554" i="10" s="1"/>
  <c r="D552" i="10"/>
  <c r="E553" i="10" s="1"/>
  <c r="E552" i="10" s="1"/>
  <c r="H551" i="10"/>
  <c r="H550" i="10"/>
  <c r="H549" i="10"/>
  <c r="H548" i="10"/>
  <c r="F547" i="10"/>
  <c r="G551" i="10" s="1"/>
  <c r="D547" i="10"/>
  <c r="E551" i="10" s="1"/>
  <c r="H543" i="10"/>
  <c r="F542" i="10"/>
  <c r="D542" i="10"/>
  <c r="H541" i="10"/>
  <c r="H540" i="10"/>
  <c r="H539" i="10"/>
  <c r="H538" i="10"/>
  <c r="F537" i="10"/>
  <c r="D537" i="10"/>
  <c r="E537" i="10" s="1"/>
  <c r="H531" i="10"/>
  <c r="H528" i="10"/>
  <c r="F527" i="10"/>
  <c r="G530" i="10" s="1"/>
  <c r="D527" i="10"/>
  <c r="E529" i="10" s="1"/>
  <c r="H526" i="10"/>
  <c r="H525" i="10"/>
  <c r="H523" i="10"/>
  <c r="G525" i="10"/>
  <c r="D522" i="10"/>
  <c r="E526" i="10" s="1"/>
  <c r="H516" i="10"/>
  <c r="H513" i="10"/>
  <c r="F512" i="10"/>
  <c r="G515" i="10" s="1"/>
  <c r="D512" i="10"/>
  <c r="E515" i="10" s="1"/>
  <c r="H506" i="10"/>
  <c r="H503" i="10"/>
  <c r="F502" i="10"/>
  <c r="G505" i="10" s="1"/>
  <c r="D502" i="10"/>
  <c r="E504" i="10" s="1"/>
  <c r="H511" i="10"/>
  <c r="H508" i="10"/>
  <c r="F507" i="10"/>
  <c r="D507" i="10"/>
  <c r="E508" i="10" s="1"/>
  <c r="H501" i="10"/>
  <c r="H498" i="10"/>
  <c r="F497" i="10"/>
  <c r="G501" i="10" s="1"/>
  <c r="D497" i="10"/>
  <c r="E500" i="10" s="1"/>
  <c r="H495" i="10"/>
  <c r="H494" i="10"/>
  <c r="H488" i="10"/>
  <c r="H486" i="10"/>
  <c r="H485" i="10"/>
  <c r="H484" i="10"/>
  <c r="H483" i="10"/>
  <c r="H481" i="10"/>
  <c r="H480" i="10"/>
  <c r="H479" i="10"/>
  <c r="H478" i="10"/>
  <c r="H476" i="10"/>
  <c r="H475" i="10"/>
  <c r="H474" i="10"/>
  <c r="H473" i="10"/>
  <c r="H472" i="10"/>
  <c r="H471" i="10"/>
  <c r="H468" i="10"/>
  <c r="F492" i="10"/>
  <c r="D492" i="10"/>
  <c r="E496" i="10" s="1"/>
  <c r="F487" i="10"/>
  <c r="G488" i="10" s="1"/>
  <c r="D487" i="10"/>
  <c r="E491" i="10" s="1"/>
  <c r="F482" i="10"/>
  <c r="G486" i="10" s="1"/>
  <c r="D482" i="10"/>
  <c r="E486" i="10" s="1"/>
  <c r="F477" i="10"/>
  <c r="D477" i="10"/>
  <c r="F467" i="10"/>
  <c r="G468" i="10" s="1"/>
  <c r="D467" i="10"/>
  <c r="E471" i="10" s="1"/>
  <c r="H365" i="10"/>
  <c r="H362" i="10"/>
  <c r="H358" i="10"/>
  <c r="H357" i="10"/>
  <c r="H353" i="10"/>
  <c r="H352" i="10"/>
  <c r="H348" i="10"/>
  <c r="H347" i="10"/>
  <c r="H343" i="10"/>
  <c r="H342" i="10"/>
  <c r="H340" i="10"/>
  <c r="H338" i="10"/>
  <c r="H337" i="10"/>
  <c r="H328" i="10"/>
  <c r="H327" i="10"/>
  <c r="H323" i="10"/>
  <c r="H322" i="10"/>
  <c r="H316" i="10"/>
  <c r="H313" i="10"/>
  <c r="H312" i="10"/>
  <c r="H311" i="10"/>
  <c r="H308" i="10"/>
  <c r="H307" i="10"/>
  <c r="H306" i="10"/>
  <c r="H303" i="10"/>
  <c r="H302" i="10"/>
  <c r="H300" i="10"/>
  <c r="H297" i="10"/>
  <c r="H296" i="10"/>
  <c r="H295" i="10"/>
  <c r="H293" i="10"/>
  <c r="H292" i="10"/>
  <c r="H288" i="10"/>
  <c r="H287" i="10"/>
  <c r="H281" i="10"/>
  <c r="H280" i="10"/>
  <c r="H279" i="10"/>
  <c r="H278" i="10"/>
  <c r="H273" i="10"/>
  <c r="H272" i="10"/>
  <c r="H268" i="10"/>
  <c r="H267" i="10"/>
  <c r="H263" i="10"/>
  <c r="H262" i="10"/>
  <c r="H261" i="10"/>
  <c r="H258" i="10"/>
  <c r="H257" i="10"/>
  <c r="H256" i="10"/>
  <c r="H253" i="10"/>
  <c r="H252" i="10"/>
  <c r="H248" i="10"/>
  <c r="H247" i="10"/>
  <c r="H243" i="10"/>
  <c r="H242" i="10"/>
  <c r="H238" i="10"/>
  <c r="H237" i="10"/>
  <c r="H236" i="10"/>
  <c r="H233" i="10"/>
  <c r="H232" i="10"/>
  <c r="H231" i="10"/>
  <c r="H228" i="10"/>
  <c r="H227" i="10"/>
  <c r="H225" i="10"/>
  <c r="H222" i="10"/>
  <c r="H218" i="10"/>
  <c r="H217" i="10"/>
  <c r="H216" i="10"/>
  <c r="H213" i="10"/>
  <c r="H212" i="10"/>
  <c r="H207" i="10"/>
  <c r="H178" i="10"/>
  <c r="H177" i="10"/>
  <c r="H173" i="10"/>
  <c r="H172" i="10"/>
  <c r="H171" i="10"/>
  <c r="H168" i="10"/>
  <c r="H167" i="10"/>
  <c r="H165" i="10"/>
  <c r="H162" i="10"/>
  <c r="H161" i="10"/>
  <c r="H160" i="10"/>
  <c r="H158" i="10"/>
  <c r="H157" i="10"/>
  <c r="H145" i="10"/>
  <c r="H143" i="10"/>
  <c r="H142" i="10"/>
  <c r="H138" i="10"/>
  <c r="H137" i="10"/>
  <c r="H136" i="10"/>
  <c r="H133" i="10"/>
  <c r="H132" i="10"/>
  <c r="H130" i="10"/>
  <c r="H127" i="10"/>
  <c r="H126" i="10"/>
  <c r="H125" i="10"/>
  <c r="H123" i="10"/>
  <c r="H122" i="10"/>
  <c r="G366" i="10"/>
  <c r="E366" i="10"/>
  <c r="G365" i="10"/>
  <c r="E365" i="10"/>
  <c r="G364" i="10"/>
  <c r="E364" i="10"/>
  <c r="G363" i="10"/>
  <c r="E363" i="10"/>
  <c r="G361" i="10"/>
  <c r="E361" i="10"/>
  <c r="G360" i="10"/>
  <c r="E360" i="10"/>
  <c r="G359" i="10"/>
  <c r="E359" i="10"/>
  <c r="G358" i="10"/>
  <c r="E358" i="10"/>
  <c r="G356" i="10"/>
  <c r="E356" i="10"/>
  <c r="G355" i="10"/>
  <c r="E355" i="10"/>
  <c r="G354" i="10"/>
  <c r="E354" i="10"/>
  <c r="G353" i="10"/>
  <c r="E353" i="10"/>
  <c r="G351" i="10"/>
  <c r="E351" i="10"/>
  <c r="G350" i="10"/>
  <c r="E350" i="10"/>
  <c r="G349" i="10"/>
  <c r="E349" i="10"/>
  <c r="G348" i="10"/>
  <c r="E348" i="10"/>
  <c r="G346" i="10"/>
  <c r="E346" i="10"/>
  <c r="G345" i="10"/>
  <c r="E345" i="10"/>
  <c r="G344" i="10"/>
  <c r="E344" i="10"/>
  <c r="G343" i="10"/>
  <c r="E343" i="10"/>
  <c r="G341" i="10"/>
  <c r="E341" i="10"/>
  <c r="G340" i="10"/>
  <c r="E340" i="10"/>
  <c r="G339" i="10"/>
  <c r="E339" i="10"/>
  <c r="G338" i="10"/>
  <c r="E338" i="10"/>
  <c r="G331" i="10"/>
  <c r="E331" i="10"/>
  <c r="G330" i="10"/>
  <c r="E330" i="10"/>
  <c r="G329" i="10"/>
  <c r="E329" i="10"/>
  <c r="G328" i="10"/>
  <c r="E328" i="10"/>
  <c r="G326" i="10"/>
  <c r="E326" i="10"/>
  <c r="G325" i="10"/>
  <c r="E325" i="10"/>
  <c r="G324" i="10"/>
  <c r="E324" i="10"/>
  <c r="G323" i="10"/>
  <c r="E323" i="10"/>
  <c r="G316" i="10"/>
  <c r="E316" i="10"/>
  <c r="G315" i="10"/>
  <c r="E315" i="10"/>
  <c r="G314" i="10"/>
  <c r="E314" i="10"/>
  <c r="G313" i="10"/>
  <c r="E313" i="10"/>
  <c r="E311" i="10"/>
  <c r="E310" i="10"/>
  <c r="E309" i="10"/>
  <c r="G307" i="10"/>
  <c r="E308" i="10"/>
  <c r="E306" i="10"/>
  <c r="E305" i="10"/>
  <c r="E304" i="10"/>
  <c r="E303" i="10"/>
  <c r="E301" i="10"/>
  <c r="E300" i="10"/>
  <c r="E299" i="10"/>
  <c r="E298" i="10"/>
  <c r="G297" i="10"/>
  <c r="G296" i="10"/>
  <c r="E296" i="10"/>
  <c r="G295" i="10"/>
  <c r="E295" i="10"/>
  <c r="G294" i="10"/>
  <c r="E294" i="10"/>
  <c r="G293" i="10"/>
  <c r="E293" i="10"/>
  <c r="G291" i="10"/>
  <c r="E291" i="10"/>
  <c r="G290" i="10"/>
  <c r="E290" i="10"/>
  <c r="G289" i="10"/>
  <c r="E289" i="10"/>
  <c r="G288" i="10"/>
  <c r="E288" i="10"/>
  <c r="G281" i="10"/>
  <c r="G280" i="10"/>
  <c r="G279" i="10"/>
  <c r="G278" i="10"/>
  <c r="G277" i="10" s="1"/>
  <c r="E277" i="10"/>
  <c r="G276" i="10"/>
  <c r="E276" i="10"/>
  <c r="G275" i="10"/>
  <c r="E275" i="10"/>
  <c r="E274" i="10"/>
  <c r="G273" i="10"/>
  <c r="E273" i="10"/>
  <c r="G271" i="10"/>
  <c r="E271" i="10"/>
  <c r="G270" i="10"/>
  <c r="E270" i="10"/>
  <c r="G269" i="10"/>
  <c r="E269" i="10"/>
  <c r="G268" i="10"/>
  <c r="E268" i="10"/>
  <c r="E266" i="10"/>
  <c r="E265" i="10"/>
  <c r="E264" i="10"/>
  <c r="G262" i="10"/>
  <c r="E263" i="10"/>
  <c r="G261" i="10"/>
  <c r="E261" i="10"/>
  <c r="G260" i="10"/>
  <c r="E260" i="10"/>
  <c r="G259" i="10"/>
  <c r="E259" i="10"/>
  <c r="G258" i="10"/>
  <c r="E258" i="10"/>
  <c r="G256" i="10"/>
  <c r="E256" i="10"/>
  <c r="G255" i="10"/>
  <c r="E255" i="10"/>
  <c r="G254" i="10"/>
  <c r="E254" i="10"/>
  <c r="G253" i="10"/>
  <c r="E253" i="10"/>
  <c r="E251" i="10"/>
  <c r="E250" i="10"/>
  <c r="E249" i="10"/>
  <c r="E248" i="10"/>
  <c r="G246" i="10"/>
  <c r="E246" i="10"/>
  <c r="G245" i="10"/>
  <c r="E245" i="10"/>
  <c r="G244" i="10"/>
  <c r="E244" i="10"/>
  <c r="G243" i="10"/>
  <c r="E243" i="10"/>
  <c r="G241" i="10"/>
  <c r="E241" i="10"/>
  <c r="G240" i="10"/>
  <c r="E240" i="10"/>
  <c r="G239" i="10"/>
  <c r="E239" i="10"/>
  <c r="G238" i="10"/>
  <c r="E238" i="10"/>
  <c r="G236" i="10"/>
  <c r="E236" i="10"/>
  <c r="G235" i="10"/>
  <c r="E235" i="10"/>
  <c r="G234" i="10"/>
  <c r="E234" i="10"/>
  <c r="G233" i="10"/>
  <c r="E233" i="10"/>
  <c r="G231" i="10"/>
  <c r="E231" i="10"/>
  <c r="G230" i="10"/>
  <c r="E230" i="10"/>
  <c r="G229" i="10"/>
  <c r="E229" i="10"/>
  <c r="G228" i="10"/>
  <c r="E228" i="10"/>
  <c r="G226" i="10"/>
  <c r="E226" i="10"/>
  <c r="G225" i="10"/>
  <c r="E225" i="10"/>
  <c r="G224" i="10"/>
  <c r="E224" i="10"/>
  <c r="G223" i="10"/>
  <c r="E223" i="10"/>
  <c r="G221" i="10"/>
  <c r="E221" i="10"/>
  <c r="G220" i="10"/>
  <c r="E220" i="10"/>
  <c r="G219" i="10"/>
  <c r="G218" i="10"/>
  <c r="E218" i="10"/>
  <c r="G216" i="10"/>
  <c r="E216" i="10"/>
  <c r="G215" i="10"/>
  <c r="G214" i="10"/>
  <c r="E214" i="10"/>
  <c r="G213" i="10"/>
  <c r="E213" i="10"/>
  <c r="E211" i="10"/>
  <c r="E210" i="10"/>
  <c r="E209" i="10"/>
  <c r="E208" i="10"/>
  <c r="G178" i="10"/>
  <c r="G177" i="10" s="1"/>
  <c r="E178" i="10"/>
  <c r="E177" i="10" s="1"/>
  <c r="G176" i="10"/>
  <c r="E176" i="10"/>
  <c r="G175" i="10"/>
  <c r="E175" i="10"/>
  <c r="G174" i="10"/>
  <c r="E174" i="10"/>
  <c r="G173" i="10"/>
  <c r="E173" i="10"/>
  <c r="G171" i="10"/>
  <c r="E171" i="10"/>
  <c r="G170" i="10"/>
  <c r="E170" i="10"/>
  <c r="G169" i="10"/>
  <c r="E169" i="10"/>
  <c r="G168" i="10"/>
  <c r="E168" i="10"/>
  <c r="G166" i="10"/>
  <c r="E166" i="10"/>
  <c r="G165" i="10"/>
  <c r="E165" i="10"/>
  <c r="G164" i="10"/>
  <c r="E164" i="10"/>
  <c r="G163" i="10"/>
  <c r="E163" i="10"/>
  <c r="G161" i="10"/>
  <c r="G160" i="10"/>
  <c r="G159" i="10"/>
  <c r="G158" i="10"/>
  <c r="E158" i="10"/>
  <c r="G146" i="10"/>
  <c r="E146" i="10"/>
  <c r="G145" i="10"/>
  <c r="E145" i="10"/>
  <c r="G144" i="10"/>
  <c r="E144" i="10"/>
  <c r="G143" i="10"/>
  <c r="E143" i="10"/>
  <c r="G141" i="10"/>
  <c r="E141" i="10"/>
  <c r="G140" i="10"/>
  <c r="E140" i="10"/>
  <c r="G139" i="10"/>
  <c r="E139" i="10"/>
  <c r="G138" i="10"/>
  <c r="E138" i="10"/>
  <c r="G136" i="10"/>
  <c r="E136" i="10"/>
  <c r="G135" i="10"/>
  <c r="E135" i="10"/>
  <c r="G134" i="10"/>
  <c r="E134" i="10"/>
  <c r="G133" i="10"/>
  <c r="E133" i="10"/>
  <c r="G131" i="10"/>
  <c r="E131" i="10"/>
  <c r="G130" i="10"/>
  <c r="E130" i="10"/>
  <c r="G129" i="10"/>
  <c r="E129" i="10"/>
  <c r="G128" i="10"/>
  <c r="E128" i="10"/>
  <c r="G126" i="10"/>
  <c r="E126" i="10"/>
  <c r="G125" i="10"/>
  <c r="E125" i="10"/>
  <c r="G124" i="10"/>
  <c r="E124" i="10"/>
  <c r="G123" i="10"/>
  <c r="E123" i="10"/>
  <c r="H466" i="10"/>
  <c r="H465" i="10"/>
  <c r="H464" i="10"/>
  <c r="H463" i="10"/>
  <c r="F462" i="10"/>
  <c r="G465" i="10" s="1"/>
  <c r="D462" i="10"/>
  <c r="E466" i="10" s="1"/>
  <c r="H461" i="10"/>
  <c r="H460" i="10"/>
  <c r="H459" i="10"/>
  <c r="H458" i="10"/>
  <c r="F457" i="10"/>
  <c r="G459" i="10" s="1"/>
  <c r="E461" i="10"/>
  <c r="F1243" i="10"/>
  <c r="F1242" i="10" s="1"/>
  <c r="D1243" i="10"/>
  <c r="F1203" i="10"/>
  <c r="F1202" i="10" s="1"/>
  <c r="D1203" i="10"/>
  <c r="D1202" i="10" s="1"/>
  <c r="E337" i="10" l="1"/>
  <c r="E347" i="10"/>
  <c r="E352" i="10"/>
  <c r="E357" i="10"/>
  <c r="E362" i="10"/>
  <c r="G322" i="10"/>
  <c r="G122" i="10"/>
  <c r="E257" i="10"/>
  <c r="E122" i="10"/>
  <c r="E127" i="10"/>
  <c r="E132" i="10"/>
  <c r="E137" i="10"/>
  <c r="E312" i="10"/>
  <c r="E262" i="10"/>
  <c r="G162" i="10"/>
  <c r="G167" i="10"/>
  <c r="G172" i="10"/>
  <c r="G237" i="10"/>
  <c r="G242" i="10"/>
  <c r="G252" i="10"/>
  <c r="G257" i="10"/>
  <c r="E267" i="10"/>
  <c r="E287" i="10"/>
  <c r="E292" i="10"/>
  <c r="G337" i="10"/>
  <c r="G342" i="10"/>
  <c r="G347" i="10"/>
  <c r="G352" i="10"/>
  <c r="G357" i="10"/>
  <c r="G362" i="10"/>
  <c r="G142" i="10"/>
  <c r="G217" i="10"/>
  <c r="G267" i="10"/>
  <c r="G287" i="10"/>
  <c r="G292" i="10"/>
  <c r="E297" i="10"/>
  <c r="E302" i="10"/>
  <c r="E307" i="10"/>
  <c r="G212" i="10"/>
  <c r="E272" i="10"/>
  <c r="G127" i="10"/>
  <c r="G132" i="10"/>
  <c r="G137" i="10"/>
  <c r="E142" i="10"/>
  <c r="E222" i="10"/>
  <c r="E227" i="10"/>
  <c r="E232" i="10"/>
  <c r="G312" i="10"/>
  <c r="E322" i="10"/>
  <c r="E327" i="10"/>
  <c r="E162" i="10"/>
  <c r="E167" i="10"/>
  <c r="E172" i="10"/>
  <c r="E207" i="10"/>
  <c r="G222" i="10"/>
  <c r="G227" i="10"/>
  <c r="G232" i="10"/>
  <c r="E237" i="10"/>
  <c r="E242" i="10"/>
  <c r="E247" i="10"/>
  <c r="E252" i="10"/>
  <c r="G327" i="10"/>
  <c r="E342" i="10"/>
  <c r="D1242" i="10"/>
  <c r="E1243" i="10" s="1"/>
  <c r="E1242" i="10" s="1"/>
  <c r="E458" i="10"/>
  <c r="E464" i="10"/>
  <c r="E528" i="10"/>
  <c r="E568" i="10"/>
  <c r="E570" i="10"/>
  <c r="E571" i="10"/>
  <c r="G580" i="10"/>
  <c r="G581" i="10"/>
  <c r="G594" i="10"/>
  <c r="E212" i="10"/>
  <c r="E460" i="10"/>
  <c r="E468" i="10"/>
  <c r="G499" i="10"/>
  <c r="E510" i="10"/>
  <c r="E503" i="10"/>
  <c r="G504" i="10"/>
  <c r="E505" i="10"/>
  <c r="E506" i="10"/>
  <c r="E530" i="10"/>
  <c r="E531" i="10"/>
  <c r="E586" i="10"/>
  <c r="G272" i="10"/>
  <c r="E217" i="10"/>
  <c r="G157" i="10"/>
  <c r="E157" i="10"/>
  <c r="E996" i="10"/>
  <c r="E992" i="10" s="1"/>
  <c r="G461" i="10"/>
  <c r="G464" i="10"/>
  <c r="G466" i="10"/>
  <c r="E469" i="10"/>
  <c r="G477" i="10"/>
  <c r="G483" i="10"/>
  <c r="G482" i="10" s="1"/>
  <c r="G492" i="10"/>
  <c r="H482" i="10"/>
  <c r="E524" i="10"/>
  <c r="E525" i="10"/>
  <c r="E523" i="10"/>
  <c r="G524" i="10"/>
  <c r="E543" i="10"/>
  <c r="E546" i="10"/>
  <c r="E545" i="10"/>
  <c r="E556" i="10"/>
  <c r="G595" i="10"/>
  <c r="G460" i="10"/>
  <c r="G471" i="10"/>
  <c r="H467" i="10"/>
  <c r="G491" i="10"/>
  <c r="H487" i="10"/>
  <c r="H477" i="10"/>
  <c r="G510" i="10"/>
  <c r="G509" i="10"/>
  <c r="H462" i="10"/>
  <c r="G458" i="10"/>
  <c r="E463" i="10"/>
  <c r="E465" i="10"/>
  <c r="E470" i="10"/>
  <c r="G469" i="10"/>
  <c r="G485" i="10"/>
  <c r="G490" i="10"/>
  <c r="H492" i="10"/>
  <c r="G540" i="10"/>
  <c r="G539" i="10"/>
  <c r="E550" i="10"/>
  <c r="E581" i="10"/>
  <c r="E580" i="10"/>
  <c r="E585" i="10"/>
  <c r="E589" i="10"/>
  <c r="E591" i="10"/>
  <c r="E590" i="10"/>
  <c r="E588" i="10"/>
  <c r="G996" i="10"/>
  <c r="G993" i="10"/>
  <c r="H457" i="10"/>
  <c r="E459" i="10"/>
  <c r="G463" i="10"/>
  <c r="E509" i="10"/>
  <c r="E511" i="10"/>
  <c r="G516" i="10"/>
  <c r="G514" i="10"/>
  <c r="G529" i="10"/>
  <c r="G548" i="10"/>
  <c r="G547" i="10" s="1"/>
  <c r="G549" i="10"/>
  <c r="G550" i="10"/>
  <c r="E555" i="10"/>
  <c r="E564" i="10"/>
  <c r="E566" i="10"/>
  <c r="E565" i="10"/>
  <c r="E563" i="10"/>
  <c r="G590" i="10"/>
  <c r="G589" i="10"/>
  <c r="G575" i="10"/>
  <c r="D987" i="10"/>
  <c r="G500" i="10"/>
  <c r="G574" i="10"/>
  <c r="G579" i="10"/>
  <c r="F987" i="10"/>
  <c r="H572" i="10"/>
  <c r="E574" i="10"/>
  <c r="G583" i="10"/>
  <c r="H592" i="10"/>
  <c r="E594" i="10"/>
  <c r="G567" i="10"/>
  <c r="E573" i="10"/>
  <c r="H577" i="10"/>
  <c r="E579" i="10"/>
  <c r="G586" i="10"/>
  <c r="G588" i="10"/>
  <c r="E593" i="10"/>
  <c r="G573" i="10"/>
  <c r="E576" i="10"/>
  <c r="E578" i="10"/>
  <c r="H582" i="10"/>
  <c r="E584" i="10"/>
  <c r="G585" i="10"/>
  <c r="G591" i="10"/>
  <c r="G593" i="10"/>
  <c r="E596" i="10"/>
  <c r="H567" i="10"/>
  <c r="H587" i="10"/>
  <c r="G542" i="10"/>
  <c r="G553" i="10"/>
  <c r="G552" i="10" s="1"/>
  <c r="H547" i="10"/>
  <c r="E549" i="10"/>
  <c r="G556" i="10"/>
  <c r="G562" i="10"/>
  <c r="H542" i="10"/>
  <c r="E544" i="10"/>
  <c r="E548" i="10"/>
  <c r="E547" i="10" s="1"/>
  <c r="H552" i="10"/>
  <c r="E554" i="10"/>
  <c r="G555" i="10"/>
  <c r="H562" i="10"/>
  <c r="G538" i="10"/>
  <c r="G537" i="10" s="1"/>
  <c r="G541" i="10"/>
  <c r="G528" i="10"/>
  <c r="G531" i="10"/>
  <c r="H527" i="10"/>
  <c r="G523" i="10"/>
  <c r="G526" i="10"/>
  <c r="H522" i="10"/>
  <c r="H512" i="10"/>
  <c r="E514" i="10"/>
  <c r="E513" i="10"/>
  <c r="G513" i="10"/>
  <c r="E516" i="10"/>
  <c r="G503" i="10"/>
  <c r="G506" i="10"/>
  <c r="H502" i="10"/>
  <c r="G508" i="10"/>
  <c r="G511" i="10"/>
  <c r="H507" i="10"/>
  <c r="H497" i="10"/>
  <c r="E499" i="10"/>
  <c r="E498" i="10"/>
  <c r="G498" i="10"/>
  <c r="E501" i="10"/>
  <c r="E477" i="10"/>
  <c r="E483" i="10"/>
  <c r="E482" i="10" s="1"/>
  <c r="E485" i="10"/>
  <c r="E488" i="10"/>
  <c r="E490" i="10"/>
  <c r="E493" i="10"/>
  <c r="E495" i="10"/>
  <c r="E484" i="10"/>
  <c r="E489" i="10"/>
  <c r="E494" i="10"/>
  <c r="G484" i="10"/>
  <c r="G489" i="10"/>
  <c r="G470" i="10"/>
  <c r="G1243" i="10"/>
  <c r="G1242" i="10" s="1"/>
  <c r="D1198" i="10"/>
  <c r="E1203" i="10"/>
  <c r="E1202" i="10" s="1"/>
  <c r="G1203" i="10"/>
  <c r="G1202" i="10" s="1"/>
  <c r="F916" i="10"/>
  <c r="D916" i="10"/>
  <c r="D913" i="10"/>
  <c r="F913" i="10"/>
  <c r="F967" i="10"/>
  <c r="G968" i="10" s="1"/>
  <c r="G967" i="10" s="1"/>
  <c r="D967" i="10"/>
  <c r="E968" i="10" s="1"/>
  <c r="E967" i="10" s="1"/>
  <c r="F962" i="10"/>
  <c r="G963" i="10" s="1"/>
  <c r="G962" i="10" s="1"/>
  <c r="D962" i="10"/>
  <c r="E963" i="10" s="1"/>
  <c r="E962" i="10" s="1"/>
  <c r="F958" i="10"/>
  <c r="D958" i="10"/>
  <c r="D957" i="10" s="1"/>
  <c r="E958" i="10" s="1"/>
  <c r="E957" i="10" s="1"/>
  <c r="G953" i="10"/>
  <c r="E953" i="10"/>
  <c r="F948" i="10"/>
  <c r="F947" i="10" s="1"/>
  <c r="G948" i="10" s="1"/>
  <c r="G947" i="10" s="1"/>
  <c r="D948" i="10"/>
  <c r="D947" i="10" s="1"/>
  <c r="E948" i="10" s="1"/>
  <c r="E947" i="10" s="1"/>
  <c r="F942" i="10"/>
  <c r="G943" i="10" s="1"/>
  <c r="G938" i="10" s="1"/>
  <c r="G937" i="10" s="1"/>
  <c r="D942" i="10"/>
  <c r="E943" i="10" s="1"/>
  <c r="E942" i="10" s="1"/>
  <c r="F938" i="10"/>
  <c r="F937" i="10" s="1"/>
  <c r="D938" i="10"/>
  <c r="D937" i="10" s="1"/>
  <c r="F927" i="10"/>
  <c r="G928" i="10" s="1"/>
  <c r="G927" i="10" s="1"/>
  <c r="D927" i="10"/>
  <c r="E928" i="10" s="1"/>
  <c r="E927" i="10" s="1"/>
  <c r="F922" i="10"/>
  <c r="G923" i="10" s="1"/>
  <c r="D922" i="10"/>
  <c r="E923" i="10" s="1"/>
  <c r="E922" i="10" s="1"/>
  <c r="F917" i="10"/>
  <c r="G921" i="10" s="1"/>
  <c r="D917" i="10"/>
  <c r="E921" i="10" s="1"/>
  <c r="F1252" i="10"/>
  <c r="G1253" i="10" s="1"/>
  <c r="G1252" i="10" s="1"/>
  <c r="D1252" i="10"/>
  <c r="E1253" i="10" s="1"/>
  <c r="E1252" i="10" s="1"/>
  <c r="F1247" i="10"/>
  <c r="G1248" i="10" s="1"/>
  <c r="G1247" i="10" s="1"/>
  <c r="D1247" i="10"/>
  <c r="E1248" i="10" s="1"/>
  <c r="E1247" i="10" s="1"/>
  <c r="F1237" i="10"/>
  <c r="D1237" i="10"/>
  <c r="E1238" i="10" s="1"/>
  <c r="E1237" i="10" s="1"/>
  <c r="F1232" i="10"/>
  <c r="G1233" i="10" s="1"/>
  <c r="G1232" i="10" s="1"/>
  <c r="D1232" i="10"/>
  <c r="E1233" i="10" s="1"/>
  <c r="E1232" i="10" s="1"/>
  <c r="F1227" i="10"/>
  <c r="G1228" i="10" s="1"/>
  <c r="G1227" i="10" s="1"/>
  <c r="D1227" i="10"/>
  <c r="E1228" i="10" s="1"/>
  <c r="E1227" i="10" s="1"/>
  <c r="F1222" i="10"/>
  <c r="G1223" i="10" s="1"/>
  <c r="G1222" i="10" s="1"/>
  <c r="D1222" i="10"/>
  <c r="E1223" i="10" s="1"/>
  <c r="E1222" i="10" s="1"/>
  <c r="F1217" i="10"/>
  <c r="D1217" i="10"/>
  <c r="E1218" i="10" s="1"/>
  <c r="E1217" i="10" s="1"/>
  <c r="F1212" i="10"/>
  <c r="D1212" i="10"/>
  <c r="E1213" i="10" s="1"/>
  <c r="E1212" i="10" s="1"/>
  <c r="H1253" i="10"/>
  <c r="H1248" i="10"/>
  <c r="H1243" i="10"/>
  <c r="H1238" i="10"/>
  <c r="H1233" i="10"/>
  <c r="H1228" i="10"/>
  <c r="H1223" i="10"/>
  <c r="H1218" i="10"/>
  <c r="H1213" i="10"/>
  <c r="H1203" i="10"/>
  <c r="H1202" i="10"/>
  <c r="F1198" i="10"/>
  <c r="F392" i="10"/>
  <c r="F442" i="10"/>
  <c r="G442" i="10"/>
  <c r="F440" i="10"/>
  <c r="G440" i="10"/>
  <c r="D440" i="10"/>
  <c r="D370" i="10" s="1"/>
  <c r="F438" i="10"/>
  <c r="G438" i="10"/>
  <c r="D438" i="10"/>
  <c r="F447" i="10"/>
  <c r="G447" i="10"/>
  <c r="F432" i="10"/>
  <c r="F427" i="10"/>
  <c r="F417" i="10"/>
  <c r="D417" i="10"/>
  <c r="E418" i="10" s="1"/>
  <c r="E417" i="10" s="1"/>
  <c r="F412" i="10"/>
  <c r="F407" i="10"/>
  <c r="F397" i="10"/>
  <c r="G392" i="10"/>
  <c r="F382" i="10"/>
  <c r="F387" i="10"/>
  <c r="D373" i="10"/>
  <c r="F377" i="10"/>
  <c r="D377" i="10"/>
  <c r="E378" i="10" s="1"/>
  <c r="G487" i="10" l="1"/>
  <c r="G512" i="10"/>
  <c r="G592" i="10"/>
  <c r="H1242" i="10"/>
  <c r="G497" i="10"/>
  <c r="G577" i="10"/>
  <c r="G462" i="10"/>
  <c r="G457" i="10"/>
  <c r="E587" i="10"/>
  <c r="G507" i="10"/>
  <c r="E577" i="10"/>
  <c r="G522" i="10"/>
  <c r="G587" i="10"/>
  <c r="E592" i="10"/>
  <c r="E582" i="10"/>
  <c r="G582" i="10"/>
  <c r="G572" i="10"/>
  <c r="E572" i="10"/>
  <c r="E562" i="10"/>
  <c r="E567" i="10"/>
  <c r="E542" i="10"/>
  <c r="G527" i="10"/>
  <c r="E527" i="10"/>
  <c r="E522" i="10"/>
  <c r="E512" i="10"/>
  <c r="E507" i="10"/>
  <c r="G502" i="10"/>
  <c r="E502" i="10"/>
  <c r="E497" i="10"/>
  <c r="E492" i="10"/>
  <c r="E462" i="10"/>
  <c r="E487" i="10"/>
  <c r="G467" i="10"/>
  <c r="E467" i="10"/>
  <c r="E457" i="10"/>
  <c r="H916" i="10"/>
  <c r="D912" i="10"/>
  <c r="E913" i="10" s="1"/>
  <c r="G992" i="10"/>
  <c r="H913" i="10"/>
  <c r="D911" i="10"/>
  <c r="D908" i="10"/>
  <c r="F911" i="10"/>
  <c r="H1252" i="10"/>
  <c r="H1247" i="10"/>
  <c r="H1237" i="10"/>
  <c r="G1238" i="10"/>
  <c r="G1237" i="10" s="1"/>
  <c r="H1232" i="10"/>
  <c r="H1217" i="10"/>
  <c r="G1218" i="10"/>
  <c r="G1217" i="10" s="1"/>
  <c r="H1212" i="10"/>
  <c r="G1213" i="10"/>
  <c r="G1212" i="10" s="1"/>
  <c r="F1197" i="10"/>
  <c r="G1198" i="10" s="1"/>
  <c r="G1197" i="10" s="1"/>
  <c r="F912" i="10"/>
  <c r="G913" i="10" s="1"/>
  <c r="F908" i="10"/>
  <c r="F907" i="10" s="1"/>
  <c r="G911" i="10" s="1"/>
  <c r="F957" i="10"/>
  <c r="G958" i="10" s="1"/>
  <c r="G957" i="10" s="1"/>
  <c r="G942" i="10"/>
  <c r="E938" i="10"/>
  <c r="E937" i="10" s="1"/>
  <c r="D437" i="10"/>
  <c r="E440" i="10" s="1"/>
  <c r="E918" i="10"/>
  <c r="E917" i="10" s="1"/>
  <c r="G437" i="10"/>
  <c r="H1198" i="10"/>
  <c r="H1222" i="10"/>
  <c r="H1227" i="10"/>
  <c r="G918" i="10"/>
  <c r="G917" i="10" s="1"/>
  <c r="D1197" i="10"/>
  <c r="F437" i="10"/>
  <c r="H417" i="10"/>
  <c r="H908" i="10" l="1"/>
  <c r="E438" i="10"/>
  <c r="E437" i="10" s="1"/>
  <c r="E916" i="10"/>
  <c r="E912" i="10" s="1"/>
  <c r="D907" i="10"/>
  <c r="E911" i="10" s="1"/>
  <c r="H911" i="10"/>
  <c r="H1197" i="10"/>
  <c r="E1198" i="10"/>
  <c r="E1197" i="10" s="1"/>
  <c r="G916" i="10"/>
  <c r="G912" i="10" s="1"/>
  <c r="H912" i="10"/>
  <c r="G908" i="10"/>
  <c r="G907" i="10" s="1"/>
  <c r="H907" i="10" l="1"/>
  <c r="E908" i="10"/>
  <c r="E907" i="10" s="1"/>
  <c r="H746" i="8" l="1"/>
  <c r="H745" i="8"/>
  <c r="H801" i="8"/>
  <c r="H799" i="8"/>
  <c r="H797" i="8"/>
  <c r="H796" i="8"/>
  <c r="H793" i="8"/>
  <c r="H791" i="8"/>
  <c r="H194" i="8"/>
  <c r="H193" i="8"/>
  <c r="H784" i="8"/>
  <c r="H783" i="8"/>
  <c r="H782" i="8"/>
  <c r="H780" i="8"/>
  <c r="H770" i="8"/>
  <c r="H769" i="8"/>
  <c r="H768" i="8"/>
  <c r="H766" i="8"/>
  <c r="H765" i="8"/>
  <c r="H763" i="8"/>
  <c r="H757" i="8"/>
  <c r="H756" i="8"/>
  <c r="H752" i="8"/>
  <c r="H751" i="8"/>
  <c r="H750" i="8"/>
  <c r="H749" i="8"/>
  <c r="H748" i="8"/>
  <c r="H741" i="8"/>
  <c r="H740" i="8"/>
  <c r="H739" i="8"/>
  <c r="H738" i="8"/>
  <c r="H737" i="8"/>
  <c r="H191" i="8"/>
  <c r="H189" i="8"/>
  <c r="H187" i="8"/>
  <c r="H185" i="8"/>
  <c r="H183" i="8"/>
  <c r="H181" i="8"/>
  <c r="H177" i="8"/>
  <c r="H173" i="8"/>
  <c r="H172" i="8"/>
  <c r="H171" i="8"/>
  <c r="H167" i="8"/>
  <c r="H166" i="8"/>
  <c r="H164" i="8"/>
  <c r="H162" i="8"/>
  <c r="H160" i="8"/>
  <c r="H158" i="8"/>
  <c r="H157" i="8"/>
  <c r="H155" i="8"/>
  <c r="H153" i="8"/>
  <c r="H151" i="8"/>
  <c r="H149" i="8"/>
  <c r="H148" i="8"/>
  <c r="H146" i="8"/>
  <c r="H145" i="8"/>
  <c r="H144" i="8"/>
  <c r="H142" i="8"/>
  <c r="H140" i="8"/>
  <c r="H139" i="8"/>
  <c r="H137" i="8"/>
  <c r="H136" i="8"/>
  <c r="H134" i="8"/>
  <c r="H132" i="8"/>
  <c r="H131" i="8"/>
  <c r="H129" i="8"/>
  <c r="H127" i="8"/>
  <c r="H126" i="8"/>
  <c r="H124" i="8"/>
  <c r="H123" i="8"/>
  <c r="H122" i="8"/>
  <c r="H121" i="8"/>
  <c r="H119" i="8"/>
  <c r="H117" i="8"/>
  <c r="H115" i="8"/>
  <c r="H114" i="8"/>
  <c r="H113" i="8"/>
  <c r="H111" i="8"/>
  <c r="H109" i="8"/>
  <c r="H107" i="8"/>
  <c r="H105" i="8"/>
  <c r="H103" i="8"/>
  <c r="H102" i="8"/>
  <c r="H100" i="8"/>
  <c r="H99" i="8"/>
  <c r="H98" i="8"/>
  <c r="H96" i="8"/>
  <c r="H95" i="8"/>
  <c r="H94" i="8"/>
  <c r="H92" i="8"/>
  <c r="H90" i="8"/>
  <c r="H84" i="8"/>
  <c r="H83" i="8"/>
  <c r="H81" i="8"/>
  <c r="H80" i="8"/>
  <c r="H78" i="8"/>
  <c r="H77" i="8"/>
  <c r="H75" i="8"/>
  <c r="H73" i="8"/>
  <c r="H72" i="8"/>
  <c r="H71" i="8"/>
  <c r="H70" i="8"/>
  <c r="H68" i="8"/>
  <c r="H67" i="8"/>
  <c r="H986" i="10"/>
  <c r="H982" i="10"/>
  <c r="H667" i="8"/>
  <c r="H668" i="8"/>
  <c r="H669" i="8"/>
  <c r="H670" i="8"/>
  <c r="H666" i="8"/>
  <c r="H655" i="8"/>
  <c r="H649" i="8"/>
  <c r="F1027" i="10"/>
  <c r="G1028" i="10" s="1"/>
  <c r="D1018" i="10"/>
  <c r="F1018" i="10"/>
  <c r="D1022" i="10"/>
  <c r="F1022" i="10"/>
  <c r="G1022" i="10" s="1"/>
  <c r="H1023" i="10"/>
  <c r="D1027" i="10"/>
  <c r="E1031" i="10" s="1"/>
  <c r="H1028" i="10"/>
  <c r="H1043" i="10"/>
  <c r="F1042" i="10"/>
  <c r="G1042" i="10" s="1"/>
  <c r="D1042" i="10"/>
  <c r="E1042" i="10" s="1"/>
  <c r="H1038" i="10"/>
  <c r="F1037" i="10"/>
  <c r="G1037" i="10" s="1"/>
  <c r="D1037" i="10"/>
  <c r="E1037" i="10" s="1"/>
  <c r="F1036" i="10"/>
  <c r="D1036" i="10"/>
  <c r="F1035" i="10"/>
  <c r="D1035" i="10"/>
  <c r="F1034" i="10"/>
  <c r="D1034" i="10"/>
  <c r="D1014" i="10" s="1"/>
  <c r="F1033" i="10"/>
  <c r="D1033" i="10"/>
  <c r="H1053" i="10"/>
  <c r="F1052" i="10"/>
  <c r="D1052" i="10"/>
  <c r="E1055" i="10" s="1"/>
  <c r="F1057" i="10"/>
  <c r="D1057" i="10"/>
  <c r="H996" i="10"/>
  <c r="H993" i="10"/>
  <c r="H992" i="10"/>
  <c r="H991" i="10"/>
  <c r="H988" i="10"/>
  <c r="H987" i="10"/>
  <c r="H981" i="10"/>
  <c r="H977" i="10"/>
  <c r="H976" i="10"/>
  <c r="H973" i="10"/>
  <c r="H972" i="10"/>
  <c r="H968" i="10"/>
  <c r="H967" i="10"/>
  <c r="H963" i="10"/>
  <c r="H962" i="10"/>
  <c r="H958" i="10"/>
  <c r="H957" i="10"/>
  <c r="H953" i="10"/>
  <c r="H952" i="10"/>
  <c r="H948" i="10"/>
  <c r="H947" i="10"/>
  <c r="H943" i="10"/>
  <c r="H942" i="10"/>
  <c r="H938" i="10"/>
  <c r="H937" i="10"/>
  <c r="H928" i="10"/>
  <c r="H927" i="10"/>
  <c r="H923" i="10"/>
  <c r="G922" i="10"/>
  <c r="H922" i="10"/>
  <c r="H921" i="10"/>
  <c r="H918" i="10"/>
  <c r="H917" i="10"/>
  <c r="H450" i="10"/>
  <c r="D447" i="10"/>
  <c r="H447" i="10" s="1"/>
  <c r="H443" i="10"/>
  <c r="D442" i="10"/>
  <c r="E443" i="10" s="1"/>
  <c r="E442" i="10" s="1"/>
  <c r="H440" i="10"/>
  <c r="H438" i="10"/>
  <c r="H433" i="10"/>
  <c r="D432" i="10"/>
  <c r="H428" i="10"/>
  <c r="G428" i="10"/>
  <c r="D427" i="10"/>
  <c r="E428" i="10" s="1"/>
  <c r="F423" i="10"/>
  <c r="F422" i="10" s="1"/>
  <c r="D423" i="10"/>
  <c r="D422" i="10" s="1"/>
  <c r="G418" i="10"/>
  <c r="G417" i="10" s="1"/>
  <c r="H413" i="10"/>
  <c r="G413" i="10"/>
  <c r="G412" i="10" s="1"/>
  <c r="D412" i="10"/>
  <c r="E413" i="10" s="1"/>
  <c r="E412" i="10" s="1"/>
  <c r="H408" i="10"/>
  <c r="G408" i="10"/>
  <c r="G407" i="10" s="1"/>
  <c r="D407" i="10"/>
  <c r="H403" i="10"/>
  <c r="F402" i="10"/>
  <c r="G403" i="10" s="1"/>
  <c r="G402" i="10" s="1"/>
  <c r="D402" i="10"/>
  <c r="H398" i="10"/>
  <c r="G398" i="10"/>
  <c r="G397" i="10" s="1"/>
  <c r="D397" i="10"/>
  <c r="E398" i="10" s="1"/>
  <c r="E397" i="10" s="1"/>
  <c r="H393" i="10"/>
  <c r="D392" i="10"/>
  <c r="H388" i="10"/>
  <c r="D387" i="10"/>
  <c r="H383" i="10"/>
  <c r="D382" i="10"/>
  <c r="H382" i="10" s="1"/>
  <c r="H378" i="10"/>
  <c r="H734" i="8"/>
  <c r="H732" i="8"/>
  <c r="H730" i="8"/>
  <c r="H729" i="8"/>
  <c r="H727" i="8"/>
  <c r="H725" i="8"/>
  <c r="H724" i="8"/>
  <c r="H722" i="8"/>
  <c r="H720" i="8"/>
  <c r="H718" i="8"/>
  <c r="H716" i="8"/>
  <c r="H714" i="8"/>
  <c r="H712" i="8"/>
  <c r="H711" i="8"/>
  <c r="H709" i="8"/>
  <c r="H708" i="8"/>
  <c r="H657" i="8"/>
  <c r="H563" i="8"/>
  <c r="H561" i="8"/>
  <c r="H559" i="8"/>
  <c r="H558" i="8"/>
  <c r="H557" i="8"/>
  <c r="H555" i="8"/>
  <c r="H553" i="8"/>
  <c r="H549" i="8"/>
  <c r="H548" i="8"/>
  <c r="H546" i="8"/>
  <c r="H544" i="8"/>
  <c r="H542" i="8"/>
  <c r="H541" i="8"/>
  <c r="H540" i="8"/>
  <c r="H539" i="8"/>
  <c r="H534" i="8"/>
  <c r="H531" i="8"/>
  <c r="H528" i="8"/>
  <c r="H525" i="8"/>
  <c r="H522" i="8"/>
  <c r="H519" i="8"/>
  <c r="H513" i="8"/>
  <c r="H510" i="8"/>
  <c r="H507" i="8"/>
  <c r="H505" i="8"/>
  <c r="H502" i="8"/>
  <c r="H501" i="8"/>
  <c r="H500" i="8"/>
  <c r="H499" i="8"/>
  <c r="H290" i="8"/>
  <c r="H288" i="8"/>
  <c r="H286" i="8"/>
  <c r="H284" i="8"/>
  <c r="H282" i="8"/>
  <c r="H281" i="8"/>
  <c r="H279" i="8"/>
  <c r="H278" i="8"/>
  <c r="H276" i="8"/>
  <c r="H265" i="8"/>
  <c r="H263" i="8"/>
  <c r="H261" i="8"/>
  <c r="H259" i="8"/>
  <c r="H257" i="8"/>
  <c r="H255" i="8"/>
  <c r="H253" i="8"/>
  <c r="H251" i="8"/>
  <c r="H250" i="8"/>
  <c r="H248" i="8"/>
  <c r="H246" i="8"/>
  <c r="H244" i="8"/>
  <c r="H240" i="8"/>
  <c r="H238" i="8"/>
  <c r="H236" i="8"/>
  <c r="H234" i="8"/>
  <c r="H232" i="8"/>
  <c r="H231" i="8"/>
  <c r="H229" i="8"/>
  <c r="H227" i="8"/>
  <c r="H225" i="8"/>
  <c r="H223" i="8"/>
  <c r="H221" i="8"/>
  <c r="H220" i="8"/>
  <c r="H218" i="8"/>
  <c r="H216" i="8"/>
  <c r="H214" i="8"/>
  <c r="H212" i="8"/>
  <c r="H210" i="8"/>
  <c r="H208" i="8"/>
  <c r="H206" i="8"/>
  <c r="H204" i="8"/>
  <c r="H202" i="8"/>
  <c r="H201" i="8"/>
  <c r="H200" i="8"/>
  <c r="H198" i="8"/>
  <c r="H197" i="8"/>
  <c r="H196" i="8"/>
  <c r="H195" i="8"/>
  <c r="G378" i="10"/>
  <c r="H377" i="10"/>
  <c r="G433" i="10"/>
  <c r="G432" i="10" s="1"/>
  <c r="H1057" i="10" l="1"/>
  <c r="H1018" i="10"/>
  <c r="E1054" i="10"/>
  <c r="G1038" i="10"/>
  <c r="H1037" i="10"/>
  <c r="G1027" i="10"/>
  <c r="E1052" i="10"/>
  <c r="F1017" i="10"/>
  <c r="G1017" i="10" s="1"/>
  <c r="G1023" i="10"/>
  <c r="E1049" i="10"/>
  <c r="E1053" i="10"/>
  <c r="D1016" i="10"/>
  <c r="H1048" i="10"/>
  <c r="H1033" i="10"/>
  <c r="E1046" i="10"/>
  <c r="E1043" i="10"/>
  <c r="E1044" i="10"/>
  <c r="H1052" i="10"/>
  <c r="H1027" i="10"/>
  <c r="H423" i="10"/>
  <c r="E450" i="10"/>
  <c r="E447" i="10" s="1"/>
  <c r="E433" i="10"/>
  <c r="E432" i="10" s="1"/>
  <c r="E427" i="10"/>
  <c r="H412" i="10"/>
  <c r="E408" i="10"/>
  <c r="E407" i="10" s="1"/>
  <c r="H407" i="10"/>
  <c r="H392" i="10"/>
  <c r="E388" i="10"/>
  <c r="H387" i="10"/>
  <c r="E383" i="10"/>
  <c r="E382" i="10" s="1"/>
  <c r="G383" i="10"/>
  <c r="E377" i="10"/>
  <c r="G377" i="10"/>
  <c r="E1051" i="10"/>
  <c r="F1014" i="10"/>
  <c r="F1016" i="10"/>
  <c r="D1015" i="10"/>
  <c r="E1056" i="10"/>
  <c r="D1013" i="10"/>
  <c r="D1032" i="10"/>
  <c r="E1032" i="10" s="1"/>
  <c r="H1042" i="10"/>
  <c r="E1045" i="10"/>
  <c r="E1038" i="10"/>
  <c r="E1041" i="10"/>
  <c r="E1040" i="10"/>
  <c r="E1039" i="10"/>
  <c r="F1013" i="10"/>
  <c r="D1017" i="10"/>
  <c r="H442" i="10"/>
  <c r="H432" i="10"/>
  <c r="G427" i="10"/>
  <c r="H427" i="10"/>
  <c r="E423" i="10"/>
  <c r="E422" i="10" s="1"/>
  <c r="D368" i="10"/>
  <c r="H397" i="10"/>
  <c r="D372" i="10"/>
  <c r="E403" i="10"/>
  <c r="E402" i="10" s="1"/>
  <c r="H402" i="10"/>
  <c r="F373" i="10"/>
  <c r="F372" i="10" s="1"/>
  <c r="H1050" i="10"/>
  <c r="F1015" i="10"/>
  <c r="H422" i="10"/>
  <c r="G423" i="10"/>
  <c r="G422" i="10" s="1"/>
  <c r="G1043" i="10"/>
  <c r="F1032" i="10"/>
  <c r="E393" i="10"/>
  <c r="E392" i="10" s="1"/>
  <c r="H1022" i="10"/>
  <c r="D1012" i="10" l="1"/>
  <c r="E1015" i="10" s="1"/>
  <c r="G1018" i="10"/>
  <c r="E1050" i="10"/>
  <c r="E1048" i="10"/>
  <c r="E1047" i="10"/>
  <c r="E1036" i="10"/>
  <c r="E1035" i="10"/>
  <c r="H1013" i="10"/>
  <c r="G382" i="10"/>
  <c r="E387" i="10"/>
  <c r="F1012" i="10"/>
  <c r="E1033" i="10"/>
  <c r="E1034" i="10"/>
  <c r="H1017" i="10"/>
  <c r="D367" i="10"/>
  <c r="E373" i="10"/>
  <c r="E372" i="10" s="1"/>
  <c r="H1015" i="10"/>
  <c r="H373" i="10"/>
  <c r="F368" i="10"/>
  <c r="F367" i="10" s="1"/>
  <c r="G373" i="10"/>
  <c r="G372" i="10" s="1"/>
  <c r="H437" i="10"/>
  <c r="H1032" i="10"/>
  <c r="G1032" i="10"/>
  <c r="G1033" i="10"/>
  <c r="H1047" i="10"/>
  <c r="E1013" i="10" l="1"/>
  <c r="E1014" i="10"/>
  <c r="H1012" i="10"/>
  <c r="E1012" i="10"/>
  <c r="E1016" i="10"/>
  <c r="E368" i="10"/>
  <c r="E370" i="10"/>
  <c r="H372" i="10"/>
  <c r="H368" i="10"/>
  <c r="G368" i="10"/>
  <c r="E367" i="10" l="1"/>
  <c r="H367" i="10"/>
  <c r="G367" i="10"/>
</calcChain>
</file>

<file path=xl/sharedStrings.xml><?xml version="1.0" encoding="utf-8"?>
<sst xmlns="http://schemas.openxmlformats.org/spreadsheetml/2006/main" count="4980" uniqueCount="1403">
  <si>
    <t>№ пп.</t>
  </si>
  <si>
    <t>1.</t>
  </si>
  <si>
    <t>3.</t>
  </si>
  <si>
    <t>Наименование целевого показателя</t>
  </si>
  <si>
    <t>Вид целевого показателя</t>
  </si>
  <si>
    <t>Ед. изм.</t>
  </si>
  <si>
    <t>Значение целевого показателя</t>
  </si>
  <si>
    <t>Обоснование отклонения значения показателя на конец отчетного периода (при наличии)</t>
  </si>
  <si>
    <t>Базовый период (факт)</t>
  </si>
  <si>
    <t>Отчетный период</t>
  </si>
  <si>
    <t xml:space="preserve">план </t>
  </si>
  <si>
    <t>факт</t>
  </si>
  <si>
    <t>отклонение, %</t>
  </si>
  <si>
    <t xml:space="preserve"> Муниципальная программа «Обеспечение безопасности жизнедеятельности населения Губкинского городского округа на 2014-2020 годы»</t>
  </si>
  <si>
    <t>1</t>
  </si>
  <si>
    <t>Удовлетворенность населения городского округа безопасностью жизни</t>
  </si>
  <si>
    <t>прогрессирующий</t>
  </si>
  <si>
    <t>%</t>
  </si>
  <si>
    <t>2</t>
  </si>
  <si>
    <t>Уровень преступности (на 100 тысяч населения)</t>
  </si>
  <si>
    <t>регрессирующий</t>
  </si>
  <si>
    <t>ед.</t>
  </si>
  <si>
    <t>3</t>
  </si>
  <si>
    <t>Социальный риск (число погибших в ДТП), на 100 тысяч населения, ед.</t>
  </si>
  <si>
    <t>Доля подростков и молодежи в возрасте от 14 до 30 лет, вовлеченных в мероприятия по профилактике наркомании, по отношению к общему числу молодежи</t>
  </si>
  <si>
    <t>Доля преступлений, совершенных несовершеннолетними, в общем количестве совершенных преступлений</t>
  </si>
  <si>
    <t>Количество пожаров</t>
  </si>
  <si>
    <t>1.1.</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</si>
  <si>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</si>
  <si>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Количество дорожно-транспортных происшествий, в которых пострадали люди,  на 100 тысяч населения, ед.</t>
  </si>
  <si>
    <t>1.1.1.</t>
  </si>
  <si>
    <t>Основное мероприятие «Мероприятия по профилактике правонарушений и преступлений»</t>
  </si>
  <si>
    <t>Доля молодежи, охваченной мероприятиями по профилактике правонарушений и преступлений в возрасте  от 16 до 24 лет</t>
  </si>
  <si>
    <t>Обеспечение бесперебойной  работы камер видеонаблюдения и кнопок экстренной связи  «Гражданин полиция»</t>
  </si>
  <si>
    <t>1.1.2.</t>
  </si>
  <si>
    <t xml:space="preserve">Основное мероприятие  «Мероприятия по обеспечению безопасности дорожного движения»  </t>
  </si>
  <si>
    <t>Доля воспитанников и обучащихся в возрасте от 4 до 18 лет, охваченных мероприятиями по обеспечению безопасности дорожного движения, в  общей численности детей от 4 до 18 лет</t>
  </si>
  <si>
    <t>Количество дорожно-транспортных происшествий</t>
  </si>
  <si>
    <t>1.1.2.1.</t>
  </si>
  <si>
    <t>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t>
  </si>
  <si>
    <t>Количество комплектов оборудования "Детский автогородок"</t>
  </si>
  <si>
    <t>комплект</t>
  </si>
  <si>
    <t>1.1.2.2.</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</si>
  <si>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</si>
  <si>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Количество световозвращающих приспособлений</t>
  </si>
  <si>
    <t>шт.</t>
  </si>
  <si>
    <t>Мероприятие «Проведение мероприятий: безопасное колесо, зеленый огонек»</t>
  </si>
  <si>
    <t>Количество мероприятий</t>
  </si>
  <si>
    <t>1.1.2.4.</t>
  </si>
  <si>
    <t xml:space="preserve">Мероприятие «Организационно-планировочные и инженерные меры совершенствования организации движения транспорта и пешеходов»
</t>
  </si>
  <si>
    <t>Эффективное исполнение запланированных мероприятий</t>
  </si>
  <si>
    <t>1.1.3.</t>
  </si>
  <si>
    <t>Основное мероприятие «Обеспечение деятельности (оказание услуг) подведомственным учреждениям, в том числе на предоставление муниципальным бюджетным  и автономным учреждениям субсидий»</t>
  </si>
  <si>
    <t>Уровень выполнения параметров доведенного муниципального задания</t>
  </si>
  <si>
    <t>1.1.4.</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</si>
  <si>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</si>
  <si>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Количество  граждан  в части льготного проезда к месту учебы и обратно обучающимся общеобразовательных организаций, в том числе интернатов, студентов и аспирантов профессиональных образовательных организаций и организаций  высшего образования</t>
  </si>
  <si>
    <t>чел.</t>
  </si>
  <si>
    <t>1.1.5.</t>
  </si>
  <si>
    <t>Основное мероприятие «Организация транспортного обслуживания населения в пригородном межмуниципальном сообщении»</t>
  </si>
  <si>
    <t>Количество транспортных маршрутов пригородного межмуниципального сообщения</t>
  </si>
  <si>
    <t>1.2.</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</si>
  <si>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2014-2020 годы»</t>
  </si>
  <si>
    <t>Общая заболеваемость наркоманией  и обращаемость лиц, употребляющих наркотики с вредными послед-ствиями (на 100 тыс. населения)</t>
  </si>
  <si>
    <t>Доля подростков и молодежи в возрасте от 14 до 30 лет, вовлеченных в мероприятия по профилактике наркомании по отношению к общему числу молодежи</t>
  </si>
  <si>
    <t>1.2.1.</t>
  </si>
  <si>
    <t>Основное мероприятие  «Мероприятия  по антинаркотической пропаганде и антинаркотическому просвещению»</t>
  </si>
  <si>
    <t>Количество мероприятий по антинаркотической пропаганде и антинаркотическому просвещению</t>
  </si>
  <si>
    <t>Доля молодежи, охваченной мероприятиями, направленными на мотивацию к здоровому образу жизни</t>
  </si>
  <si>
    <t>1.3.</t>
  </si>
  <si>
    <t xml:space="preserve">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 </t>
  </si>
  <si>
    <t>Удельный вес подростков, снятых с учета по положительным основаниям</t>
  </si>
  <si>
    <t>Увеличение охвата несовер-шеннолетних, находящихся в трудной жизненной ситуации, организованными формами отдыха, оздоровления, досуга и занятости</t>
  </si>
  <si>
    <t>1.3.1.</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</si>
  <si>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</si>
  <si>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Количество мероприятий, направленных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</si>
  <si>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ед</t>
  </si>
  <si>
    <t>1.3.2.</t>
  </si>
  <si>
    <t>Основное мероприятие «Создание и организация деятельности территориальной комиссии по делам несовершеннолетних и защите их прав»</t>
  </si>
  <si>
    <t>Доля несовершеннолетних, совершивших преступления повторно, в общей численности несовершеннолетних, совершивших преступления</t>
  </si>
  <si>
    <t>1.3.3.</t>
  </si>
  <si>
    <t>Основное мероприятие "Мероприятия, направленные на повышение эффективности работы системы профилактики безнадзорности и правонарушений"</t>
  </si>
  <si>
    <t>Охват несовершеннолетних, находящихся в трудной жизненной ситуации, организованными формами отдыха, оздоровления, досуга и занятости</t>
  </si>
  <si>
    <t>1.4.</t>
  </si>
  <si>
    <t>Подпрограмма 4. «Мероприятия по гражданской обороне и чрезвычайным ситуациям  на территории Губкинского городского округа на 2014-2020 годы»</t>
  </si>
  <si>
    <t>Количество лиц, погибших в результате пожаров</t>
  </si>
  <si>
    <t>1.4.1.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</si>
  <si>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</si>
  <si>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Количество работников, работающих в области ГО и ЧС</t>
  </si>
  <si>
    <t>1.4.2.</t>
  </si>
  <si>
    <t>Основное мероприятие «Поддержание в готовности сил и средств добровольной пожарной охраны, обеспечение первичных мер пожарной безопасности»</t>
  </si>
  <si>
    <t>Количество  добровольно-пожарных команд</t>
  </si>
  <si>
    <t>Количество территориальных  администраций, обеспеченных первичными мерами пожарной безопасности</t>
  </si>
  <si>
    <t>Количество сирен С-40, установленных на территории территориальных администраций</t>
  </si>
  <si>
    <t>Муниципальная программа  "Развитие образования  Губкинского городского округа на 2014-2020 годы"</t>
  </si>
  <si>
    <t>2.1.</t>
  </si>
  <si>
    <t>Подпрограмма 1 «Развитие дошкольного образования»</t>
  </si>
  <si>
    <t>-</t>
  </si>
  <si>
    <t>шт</t>
  </si>
  <si>
    <t>2.2.</t>
  </si>
  <si>
    <t>Подпрограмма 2 «Развитие общего образования»</t>
  </si>
  <si>
    <t>2.3.</t>
  </si>
  <si>
    <t>Подпрограмма 3 «Развитие дополнительного образования детей, поддержка талантливых и одаренных детей»</t>
  </si>
  <si>
    <t>2.4.</t>
  </si>
  <si>
    <t>Подпрограмма 4 «Здоровое поколение»</t>
  </si>
  <si>
    <t>Основное мероприятие "Мероприятия"</t>
  </si>
  <si>
    <t>2.5.</t>
  </si>
  <si>
    <t>Подпрограмма 5 «Методическая  поддержка  педагогических работников образовательных организаций»</t>
  </si>
  <si>
    <t>Основное мероприятие "Профессиональная подготовка, переподготовка и повышение квалификации"</t>
  </si>
  <si>
    <t>2.6.</t>
  </si>
  <si>
    <t>Подпрограмма 6 «Обеспечение  безопасного, качественного отдыха и оздоровления детей  в летний период»</t>
  </si>
  <si>
    <t>2.7.</t>
  </si>
  <si>
    <t>2.8.</t>
  </si>
  <si>
    <t>Подпрограмма 8 «Обеспечение реализации муниципальной программы»</t>
  </si>
  <si>
    <t>Основное мероприятие "Обеспечение функций органов местного самоуправления"</t>
  </si>
  <si>
    <t>Муниципальная программа «Молодежь Губкинского городского округа на 2014-2020 годы»</t>
  </si>
  <si>
    <t>Доля молодежи, охваченной мероприятиями по информационному сопровождению</t>
  </si>
  <si>
    <t>Доля молодежи, охваченной мероприятиями по патриотическому и духовно-нравственному воспитанию</t>
  </si>
  <si>
    <t>Доля подростков категории групп социального риска, участвующих в мероприятиях по патриотическому и духовно-нравственному воспитанию</t>
  </si>
  <si>
    <t>Количество молодых семей, улучшивших жилищные условия за счет безвозмездной социальной выплаты на улучшение жилищных условий</t>
  </si>
  <si>
    <t>кол-во сем.</t>
  </si>
  <si>
    <t>3.1.</t>
  </si>
  <si>
    <t>3.1.1.</t>
  </si>
  <si>
    <t>Основное мероприятие "Мероприятия молодежной политики направленные на создание целостной системы молодежных информационных ресурсов"</t>
  </si>
  <si>
    <t>Количество молодежи, вовлеченной в мероприятия по информационному сопровождению, чел.</t>
  </si>
  <si>
    <t>1 ед.</t>
  </si>
  <si>
    <t>3.1.2.</t>
  </si>
  <si>
    <t xml:space="preserve">Основное мероприятие "Мероприятия по выявлению и поддержке талантливой молодежи, использование продуктов ее инновационной деятельности" </t>
  </si>
  <si>
    <t>Количество молодежи, вовлеченной в мероприятия по выявлению и продвижению талантливой молодежи, использование продуктов ее инновационной деятельности</t>
  </si>
  <si>
    <t>3.1.3.</t>
  </si>
  <si>
    <t xml:space="preserve">Основное мероприятие "Развитие и поддержка молодежных инициатив, направленных на организацию добровольного труда молодежи" </t>
  </si>
  <si>
    <t>Количество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к общему числу молодежи округа</t>
  </si>
  <si>
    <t>3.1.4.</t>
  </si>
  <si>
    <t xml:space="preserve">Основное мероприятие  "Развитие моделей и форм вовлечения молодежи в трудовую и экономическую деятельность" </t>
  </si>
  <si>
    <t>Количество молодежи, охваченной мероприятиями по развитию моделей и форм вовлечения молодежи в трудовую и экономическую деятельность</t>
  </si>
  <si>
    <t>3.1.5.</t>
  </si>
  <si>
    <t xml:space="preserve">Основное мероприятие  "Мероприятия по развитию активности и вовлечению всех групп молодежи в социальную практику" </t>
  </si>
  <si>
    <t>Количество молодежи, охваченной мероприятиями по пропаганде здорового образа жизни и профилактике негативных явлений, чел.</t>
  </si>
  <si>
    <t>3.1.6.</t>
  </si>
  <si>
    <t xml:space="preserve">Основное мероприятие  "Мероприятия по формированию системы духовно - нравственных ценностей и гражданской культуры" </t>
  </si>
  <si>
    <t>3.1.7.</t>
  </si>
  <si>
    <t xml:space="preserve">Основное мероприятие "Мероприятия по поддержке и социальной адаптации отдельных категорий граждан" </t>
  </si>
  <si>
    <t>Количество мероприятий, направленных на организацию мер поддержки и социальной адаптации отдельных категорий граждан молодежи (молодые семьи, молодые люди оказавшиеся в трудной жизненной ситуации)</t>
  </si>
  <si>
    <t>3.1.8.</t>
  </si>
  <si>
    <t>Основное мероприятие "Реализация молодежной политики на сельских территориях Губкинского городского округа "</t>
  </si>
  <si>
    <t>Количество реализованных мероприятий молодежной политики на сельских территориях Губкинского городского округа</t>
  </si>
  <si>
    <t>3.2.</t>
  </si>
  <si>
    <t>3.2.1.</t>
  </si>
  <si>
    <t xml:space="preserve">Основное мероприятие "Мероприятия по совершенствованию системы патриотического воспитания граждан" </t>
  </si>
  <si>
    <t>Количество молодежи, охваченной мероприятиями по патриотическому и духовно-нравственному воспитанию</t>
  </si>
  <si>
    <t>3.2.2.</t>
  </si>
  <si>
    <t>Основное мероприятие "Мероприятия по патриотическому воспитанию граждан в ходе историко-патриотических мероприятий"</t>
  </si>
  <si>
    <t>Количество подростков категории групп социального риска, вовлеченных в мероприятия по патриотическому и духовно-нравственному воспитанию</t>
  </si>
  <si>
    <t>3.3.</t>
  </si>
  <si>
    <t>3.3.1.</t>
  </si>
  <si>
    <t>4.</t>
  </si>
  <si>
    <t>Муниципальная программа "Развитие культуры, искусства и туризма  Губкинского городского округа на 2014-2020 годы"</t>
  </si>
  <si>
    <t>Доля населения, участвующего в культурно-досуговых мероприятиях на территории Губкинского городского округа</t>
  </si>
  <si>
    <t>Уровень фактической обеспеченности учреждениями культуры в Губкинском городском округе от нормативной потребности</t>
  </si>
  <si>
    <t>4.1.</t>
  </si>
  <si>
    <t>Подпрограмма 1 «Развитие библиотечного дела Губкинского городского округа  на 2014 -2020 годы»</t>
  </si>
  <si>
    <t>Число зарегистрированных пользователей в муниципальных библиотеках</t>
  </si>
  <si>
    <t>тыс.чел</t>
  </si>
  <si>
    <t>4.1.1.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</si>
  <si>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</si>
  <si>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 Уровень выполнения параметров, доведенных муниципальным заданием </t>
  </si>
  <si>
    <t>4.1.2.</t>
  </si>
  <si>
    <t>Основное мероприятие  «Мероприятия по созданию модельных библиотек»</t>
  </si>
  <si>
    <t xml:space="preserve"> Число модельных библиотек </t>
  </si>
  <si>
    <t>4.1.3.</t>
  </si>
  <si>
    <t>Основное мероприятие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</si>
  <si>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4.1.4.</t>
  </si>
  <si>
    <t>Основное мероприятие «Укрепление материально – технической базы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</si>
  <si>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 xml:space="preserve"> Число учреждений</t>
  </si>
  <si>
    <t>4.1.5.</t>
  </si>
  <si>
    <t>Основное мероприятие «Обеспечение актуализации и сохранности библиотечных фондов, комплектование библиотек»</t>
  </si>
  <si>
    <t xml:space="preserve"> Количество электронных документов на электронных носителях в фондах муниципальных библиотек</t>
  </si>
  <si>
    <t>экз</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</si>
  <si>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</si>
  <si>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Число документовыдач</t>
  </si>
  <si>
    <t>тыс. экз</t>
  </si>
  <si>
    <t>4.2.</t>
  </si>
  <si>
    <t>Подпрограмма 2. «Развитие музейного дела Губкинского городского округа  на 2014 - 2020 годы»</t>
  </si>
  <si>
    <t xml:space="preserve">  Число посещений Губкинского краеведческого музея с филиалами</t>
  </si>
  <si>
    <t>тыс. пос</t>
  </si>
  <si>
    <t>4.2.1.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</si>
  <si>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</si>
  <si>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  Доля охвата населения округа музейными услугами</t>
  </si>
  <si>
    <t>4.3.</t>
  </si>
  <si>
    <t>Подпрограмма 3. «Развитие театрального искусства Губкинского городского  округа  на 2014 -2020 годы»</t>
  </si>
  <si>
    <t xml:space="preserve">  Удельный вес жителей Губкинского городского округа, посещающих театрально – зрелищные мероприятия, в общей численности населения</t>
  </si>
  <si>
    <t>4.3.1.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</si>
  <si>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</si>
  <si>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Посещаемость театрально - зрелищных мероприятий </t>
  </si>
  <si>
    <t>тыс. чел</t>
  </si>
  <si>
    <t>4.3.2.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</si>
  <si>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</si>
  <si>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 xml:space="preserve">  Уровень выполнения параметров, доведенных муниципальным заданием</t>
  </si>
  <si>
    <t>4.4.</t>
  </si>
  <si>
    <t>Подпрограмма 4. «Развитие культурно – досуговой деятельности и народного творчества Губкинского городского округа  на 2014 - 2020 годы»</t>
  </si>
  <si>
    <t xml:space="preserve">  Число посещений культурно – досуговых мероприятий </t>
  </si>
  <si>
    <t>4.4.1.</t>
  </si>
  <si>
    <t>Основное мероприятие«Обеспечение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</si>
  <si>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   Доля населения, участвующего в культурно-досуговых мероприятиях клубных учреждений, от общей численности населения</t>
  </si>
  <si>
    <t>4.4.2.</t>
  </si>
  <si>
    <t>Основное мероприятие  «Государственная поддержка муниципальных учреждений культуры»</t>
  </si>
  <si>
    <t>4.4.3.</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</si>
  <si>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</si>
  <si>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 xml:space="preserve"> Численность модельных домов культуры</t>
  </si>
  <si>
    <t>4.4.4.</t>
  </si>
  <si>
    <t>Основное мероприятие «Модернизация культурно – досуговых учреждений»</t>
  </si>
  <si>
    <t xml:space="preserve"> Число  учреждений</t>
  </si>
  <si>
    <t>Число  учреждений</t>
  </si>
  <si>
    <t>4.5.</t>
  </si>
  <si>
    <t>Подпрограмма 5.  «Развитие киноискусства Губкинского городского округа  на 2014 - 2020 годы»</t>
  </si>
  <si>
    <t xml:space="preserve"> Количество посещений киносеансов</t>
  </si>
  <si>
    <t>4.5.1.</t>
  </si>
  <si>
    <t xml:space="preserve"> Доля населения, охваченная услугами кинопоказа, от общей численности населения</t>
  </si>
  <si>
    <t>4.6.</t>
  </si>
  <si>
    <t>Подпрограмма 6. «Развитие туризма Губкинского городского округа  на 2014 - 2020 годы»</t>
  </si>
  <si>
    <t xml:space="preserve">  Численность туристского потока</t>
  </si>
  <si>
    <t>4.6.1.</t>
  </si>
  <si>
    <t>Основное   мероприятие «Мероприятия по событийному туризму»</t>
  </si>
  <si>
    <t xml:space="preserve">  Доля туристского потока от общей численности населения</t>
  </si>
  <si>
    <t>4.7.</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</si>
  <si>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</si>
  <si>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 xml:space="preserve">   Уровень удовлетворенности населения Губкинского городского округа качеством предоставления муниципальных услуг в сфере культуры</t>
  </si>
  <si>
    <t xml:space="preserve"> Уровень ежегодного достижения показателей муниципальной программы и ее подпрограмм</t>
  </si>
  <si>
    <t>4.7.1.</t>
  </si>
  <si>
    <t>Основное  мероприятие «Обеспечение функций органов местного самоуправления»</t>
  </si>
  <si>
    <t xml:space="preserve"> Доля выполненных основных мероприятий муниципальной программы от запланированных</t>
  </si>
  <si>
    <t>4.7.2.</t>
  </si>
  <si>
    <t>Основное мероприятие  «Организация бухгалтерского обслуживания учреждений»</t>
  </si>
  <si>
    <t xml:space="preserve"> Количество подведомственных учреждений (организаций) культуры и искусства, в которых организовано ведение бух-галтерского учета в общем количестве подведомственных учреждений культуры и искусства</t>
  </si>
  <si>
    <t>4.7.3.</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</si>
  <si>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</si>
  <si>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 xml:space="preserve"> Доля специалистов муниципальных учреждений культуры и искусства, проживающих и (или) работающих в сельской местности и имеющих высшее или среднее специальное образование, пользующихся социальной льготой по социальной норме общей площади жилья и нормативах потребления коммунальных услуг</t>
  </si>
  <si>
    <t>4.7.4.</t>
  </si>
  <si>
    <t>Основное мероприятие  «Организация административно – хозяйственного обслуживания учреждений»</t>
  </si>
  <si>
    <t>Процент обслуживания подведомственных культурно - досуговых учреждений (организаций)  в рамках организации материально - технического  обслуживания в общем количестве подведомственных культурно - досуговых учреждений (организаций)</t>
  </si>
  <si>
    <t>Муниципальная программа «Социальная поддержка граждан в  Губкинском городском округе» на 2014-2020 годы</t>
  </si>
  <si>
    <t>Количество социальных услуг, оказанных муниципальными бюджетными учреждениями социального обслуживания населения</t>
  </si>
  <si>
    <t xml:space="preserve"> тыс.ед.</t>
  </si>
  <si>
    <t>Доля детей-сирот, детей, оставшихся без попечения родителей, в общей численности детей в возрасте 0-17 лет</t>
  </si>
  <si>
    <t>регрессивный</t>
  </si>
  <si>
    <t>Доля детей, оставшихся без попечения родителей, переданных на воспитание в семьи, в общей численности детей, оставшихся без попечения родителей</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</si>
  <si>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категории</t>
  </si>
  <si>
    <t>Количество зданий и сооружений, объектов инженерной инфраструктуры, оборудованных с учетом потребностей инвалидов</t>
  </si>
  <si>
    <t xml:space="preserve"> ед.</t>
  </si>
  <si>
    <t>Доля инвалидов, прошедших социально-культурную и социально-средовую реабилитацию, в общем количестве инвалидов</t>
  </si>
  <si>
    <t>Количество построенного или приобретенного на вторичном рынке жилья</t>
  </si>
  <si>
    <t>Обеспечение ежегодного уровня достижения показателей Программы</t>
  </si>
  <si>
    <t>5.1.</t>
  </si>
  <si>
    <t>Подпрограмма 1 «Социальная поддержка отдельных категорий граждан»</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</si>
  <si>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и Белгородской области</t>
  </si>
  <si>
    <t xml:space="preserve"> %</t>
  </si>
  <si>
    <t>5.1.1.</t>
  </si>
  <si>
    <t>Основное  мероприятие "Оплата жилищно-коммунальных услуг отдельным категориям граждан (за счет субвенций из федерального бюджета)"</t>
  </si>
  <si>
    <t>Количество граждан, получивших услуги по оплате жилищно-коммунальных услуг в денежной форме</t>
  </si>
  <si>
    <t>5.1.1.1.</t>
  </si>
  <si>
    <t>5.1.1.2.</t>
  </si>
  <si>
    <t>Количество граждан, получивших услуги по оплате жилищно-коммунальных услуг в денежной форме в соответствии  с Федеральным законом от 24.11.1995 г. № 181-ФЗ «О социальной защите инвалидов в Российской Федерации»</t>
  </si>
  <si>
    <t>5.1.1.3.</t>
  </si>
  <si>
    <t>Мероприятие "Оплата жилищно-коммунальных услуг отдельным категориям граждан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 и другими федеральными законами о социальной защите граждан  Российской Федерации, подвергшихся воздействию радиации  (за счет субвенций из федерального бюджета)</t>
  </si>
  <si>
    <t>Количество граждан, получивших услуги по оплате жилищно-коммунальных услуг в денежной форме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t>
  </si>
  <si>
    <t>5.1.2.</t>
  </si>
  <si>
    <t>Основное  мероприятие  "Выплата ежемесячных денежных компенсаций расходов по оплате  жилищно-коммунальных услуг ветеранам труда"</t>
  </si>
  <si>
    <t>Количество ветеранов труда, получивших услуги по выплате ежемесячных денежных компенсаций расходов по оплате жилищно-коммунальных услуг</t>
  </si>
  <si>
    <t>5.1.3.</t>
  </si>
  <si>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</si>
  <si>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Количество реабилитированных лиц и лиц, признанных пострадавшими от политических репрессий, получивших услуги по выплате ежемесячных денежных компенсаций расходов по оплате жилищно-коммунальных услуг</t>
  </si>
  <si>
    <t>5.1.4.</t>
  </si>
  <si>
    <t>Основное  мероприятие "Выплата ежемесячных денежных компенсаций расходов по оплате   жилищно-коммунальных услуг многодетным семьям"</t>
  </si>
  <si>
    <t>Количество многодетных семей, получивших услуги по выплате ежемесячных денежных компенсаций расходов по оплате жилищно-коммунальных услуг</t>
  </si>
  <si>
    <t>5.1.5.</t>
  </si>
  <si>
    <t>Основное  мероприятие  "Выплата ежемесячных денежных компенсаций расходов по оплате   жилищно-коммунальных услуг иным категориям граждан"</t>
  </si>
  <si>
    <t>Количество иных категорий граждан, получивших услуги по выплате ежемесячных денежных компенсаций расходов по оплате жилищно-коммунальных услуг</t>
  </si>
  <si>
    <t>5.1.6.</t>
  </si>
  <si>
    <t>Основное  мероприятие "Предоставление гражданам адресных субсидий на оплату жилого помещения и коммунальных услуг"</t>
  </si>
  <si>
    <t>Количество граждан, получивших услуги по выплате адресных субсидий на оплату жилья и коммунальных услуг</t>
  </si>
  <si>
    <t>5.1.7.</t>
  </si>
  <si>
    <t>Основное  мероприятие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</si>
  <si>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Количество инвалидов,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t>
  </si>
  <si>
    <t>по причине заявительной формы исполнения</t>
  </si>
  <si>
    <t>5.1.8.</t>
  </si>
  <si>
    <t>Основное  мероприятие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</si>
  <si>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Количество лиц, награжденных нагрудным знаком "Почетный донор России", получивших услуги по осуществлению ежегодной денежной выплаты</t>
  </si>
  <si>
    <t>5.1.9.</t>
  </si>
  <si>
    <t>Количество Героев Социалистического Труда и полных кавалеров ордена Трудовой Славы, получивших социальную поддержку</t>
  </si>
  <si>
    <t>5.1.10.</t>
  </si>
  <si>
    <t>Основное  мероприятие  "Социальная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</si>
  <si>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Количество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получивших социальную поддержку</t>
  </si>
  <si>
    <t>Основное  мероприятие  1.1.11. Выплата пособия  лицам, которым присвоено звание  «Почетный гражданин Белгородской области»</t>
  </si>
  <si>
    <t>Показатель 1.1.11.1.
Количество лиц, которым присвоено звание "Почетный гражданин Белгородской области", получивших социальную поддержку</t>
  </si>
  <si>
    <t>5.1.11.</t>
  </si>
  <si>
    <t>Основное  мероприятие  "Оплата ежемесячных денежных выплат  ветеранам труда, ветеранам военной службы"</t>
  </si>
  <si>
    <t>Количество ветеранов труда, ветеранов военной службы, получивших услуги по оплате ежемесячных денежных выплат</t>
  </si>
  <si>
    <t>5.1.12.</t>
  </si>
  <si>
    <t>Основное  мероприятие  "Оплата ежемесячных денежных выплат труженикам тыла"</t>
  </si>
  <si>
    <t>Количество тружеников тыла, получивших услуги по оплате ежемесячных денежных выплат</t>
  </si>
  <si>
    <t>5.1.13.</t>
  </si>
  <si>
    <t>Количество реабилитированных лиц, получивших услуги по оплате ежемесячных денежных выплат</t>
  </si>
  <si>
    <t>5.1.14.</t>
  </si>
  <si>
    <t>Основное  мероприятие "Оплата ежемесячных денежных выплат лицам, признанным пострадавшими от политических репрессий"</t>
  </si>
  <si>
    <t>Количество лиц, признанных пострадавшими от политических репрессий, получивших услуги по оплате ежемесячных денежных выплат</t>
  </si>
  <si>
    <t>5.1.15.</t>
  </si>
  <si>
    <t>Основное  мероприятие "Оплата ежемесячных денежных выплат  лицам, родившимся в период с 22 июня 1923 года по 3 сентября 1945 года (Дети войны)"</t>
  </si>
  <si>
    <t>Количество лиц, родившихся в период с 22 июня 1923 года по 3 сентября 1945 года (Дети войны), получивших услуги по оплате ежемесячных денежных выплат</t>
  </si>
  <si>
    <t>5.1.16.</t>
  </si>
  <si>
    <t>Основное  мероприятие  "Выплата субсидий ветеранам боевых действий и  другим категориям военнослужащих"</t>
  </si>
  <si>
    <t>Количество ветеранов боевых действий и других категорий военнослужащих,  получивших услуги по выплате субсидий</t>
  </si>
  <si>
    <t>5.1.17.</t>
  </si>
  <si>
    <t>Основное  мероприятие  "Осуществление мер соцзащиты многодетных семей (оплата услуг связи)"</t>
  </si>
  <si>
    <t>Количество многодетных семей,  получивших услуги по выплате субсидий</t>
  </si>
  <si>
    <t>5.1.18.</t>
  </si>
  <si>
    <t>Основное  мероприятие  "Осуществление мер соцзащиты многодетных семей (приобретение школьной формы первоклассникам, питание и оплата проезда школьников)"</t>
  </si>
  <si>
    <t>Количество обучающихся, получивших меру социальной защиты многодетных семей по обеспечению питанием</t>
  </si>
  <si>
    <t>Количество обучающихся, получивших меру социальной защиты многодетных семей по обеспечению льготного проезда детей</t>
  </si>
  <si>
    <t>Количество обучающихся, получивших меру социальной защиты многодетных семей по обеспечению школьной формой</t>
  </si>
  <si>
    <t>5.1.19.</t>
  </si>
  <si>
    <t>Основное  мероприятие  "Выплата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t>
  </si>
  <si>
    <t>Количество отдельных категорий граждан (инвалидов боевых действий I и II групп, а также членов семей военнослужащих и сотрудников, погибших при исполнении обязанностей военной службы или служебных обязанностей в районах боевых действий; вдов погибших (умерших) ветеранов подразделений особого риска), получивших услуги на выплату ежемесячных пособий</t>
  </si>
  <si>
    <t>5.1.20.</t>
  </si>
  <si>
    <t>Основное  мероприятие "Предоставление материальной и иной помощи для погребения"</t>
  </si>
  <si>
    <t>Количество граждан, получивших услуги на предоставление материальной и иной помощи для погребения</t>
  </si>
  <si>
    <t>5.1.21.</t>
  </si>
  <si>
    <t>Основное  мероприятие  "Выплата пособий малоимущим гражданам и гражданам, оказавшимся в тяжелой жизненной ситуации"</t>
  </si>
  <si>
    <t>Количество малоимущих граждан и граждан, оказавшихся в тяжелой жизненной ситуации, получивших услуги на выплату пособий</t>
  </si>
  <si>
    <t>5.1.22.</t>
  </si>
  <si>
    <t>Основное  мероприятие "Выплата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</si>
  <si>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при рождении ребенка гражданам</t>
  </si>
  <si>
    <t>5.1.23.</t>
  </si>
  <si>
    <t>Основное мероприятие "Выплата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</si>
  <si>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 xml:space="preserve">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по уходу за ребенком до достижения им возраста полутора лет, </t>
  </si>
  <si>
    <t>5.1.24.</t>
  </si>
  <si>
    <t>Основное  мероприятие  "Ежемесячная денежная выплата, назначаемая в случае рождения третьего ребенка или последующих детей до достижения ребенком возраста трех лет"</t>
  </si>
  <si>
    <t>Количество граждан, получивших меры социальной поддержки по ежемесячной денежной выплате, назначаемой в случае рождения третьего ребенка или последующих детей до достижения ребенком возраста трех лет</t>
  </si>
  <si>
    <t>5.1.25.</t>
  </si>
  <si>
    <t>Основное  мероприятие  "Выплата ежемесячных пособий гражданам, имеющим детей"</t>
  </si>
  <si>
    <t xml:space="preserve">Количество граждан, имеющих детей, получивших меры социальной поддержки по выплате ежемесячного пособия, </t>
  </si>
  <si>
    <t>5.1.26.</t>
  </si>
  <si>
    <t>Основное  мероприятия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</si>
  <si>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Количество реализованных проездных билетов на территории Губкинского городского округа</t>
  </si>
  <si>
    <t xml:space="preserve">штук
</t>
  </si>
  <si>
    <t>5.1.27.</t>
  </si>
  <si>
    <t>Основное  мероприятие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</si>
  <si>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Мероприятие  "Предоставление права приобретения единого социального проездного билета с разовыми социальными проездными талонами"</t>
  </si>
  <si>
    <t xml:space="preserve">Количество реализованных проездных билетов на территории Губкинского городского округа,  </t>
  </si>
  <si>
    <t xml:space="preserve">Количество пригородных маршрутов с небольшой интенсивностью пассажиропотока </t>
  </si>
  <si>
    <t xml:space="preserve">маршрутов
</t>
  </si>
  <si>
    <t>Количество реализованных проездных билетов  с разовыми социальными проездными талонами за десять процентов стоимости определенным категориям граждан</t>
  </si>
  <si>
    <t>Мероприятие  "Предоставление бесплатного проезда на городских  и пригородных маршрутах членам  народной дружины по предоставлению разовых проездных талонов для членов добровольной народной дружины"</t>
  </si>
  <si>
    <t>Количество членов  народной дружины, получающих разовые проездные талоны</t>
  </si>
  <si>
    <t>5.1.28.</t>
  </si>
  <si>
    <t xml:space="preserve">Основное  мероприятие  "Выплата пенсии за выслугу лет лицам, замещавшим  муниципальные должности и должности муниципальной службы" </t>
  </si>
  <si>
    <t>Количество граждан, получивших услуги по выплате пенсии за выслугу лет лицам, замещавшим  муниципальные должности и должности муниципальной службы</t>
  </si>
  <si>
    <t>5.1.29.</t>
  </si>
  <si>
    <t>Основное  мероприятие "Предоставление ежемесячного пособия Почетным гражданам города Губкина и Губкинского района"</t>
  </si>
  <si>
    <t>Количество граждан, получивших услуги по выплате ежемесячного пособия Почетным гражданам города Губкина и Губкинского района</t>
  </si>
  <si>
    <t>5.1.30.</t>
  </si>
  <si>
    <t>Основное  мероприятие  "Мероприятия по социальной поддержке некоторых категорий граждан"</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</si>
  <si>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Белгородской области, Губкинского городского округа</t>
  </si>
  <si>
    <t xml:space="preserve"> %
</t>
  </si>
  <si>
    <t>Мероприятие  "Организация вручения персональных поздравлений Президента РФ ветеранам Великой Отечественной войны"</t>
  </si>
  <si>
    <t>Мероприятие  "Организация  мероприятий  по подготовке и проведению празднования годовщины Победы в Великой Отечественной войне 1941-1945 гг."</t>
  </si>
  <si>
    <t>Мероприятие  "Организация мероприятий по проведению Дня памяти погибших в радиационных авариях и катастрофах"</t>
  </si>
  <si>
    <t>Количество граждан, пострадавших в результате радиационных катастроф, принявших участие в мероприятиях</t>
  </si>
  <si>
    <t>Мероприятие  "Организация мероприятий по социальной поддержке инвалидов и ветеранов боевых действий, а также семей военнослужащих (сотрудников), погибших в локальных военных конфликтах"</t>
  </si>
  <si>
    <t>Количество инвалидов и ветеранов боевых действий, а также семей военнослужащих (сотрудников), погибших в локальных военных конфликтах, получивших социальную поддержку, принявших участие в мероприятиях</t>
  </si>
  <si>
    <t>5.1.31.</t>
  </si>
  <si>
    <t>Основное мероприятие "Осуществление переданных полномочий по предоставлению отдельных мер социальной поддержки граждан, подвергшихся радиации"</t>
  </si>
  <si>
    <t>Количество граждан, подвергшихся радиации, получивших пособия и компенсации</t>
  </si>
  <si>
    <t>5.1.32.</t>
  </si>
  <si>
    <t>Количество семей, родивших третьего и последующих детей, получивших материнский (семейный) капитал,</t>
  </si>
  <si>
    <t xml:space="preserve"> семей
</t>
  </si>
  <si>
    <t>5.1.33.</t>
  </si>
  <si>
    <t>Основное мероприятие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</si>
  <si>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 xml:space="preserve">Количество граждан Украины,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  которым оказана адресная финансовая  помощь, </t>
  </si>
  <si>
    <t>5.1.34.</t>
  </si>
  <si>
    <t>Основное мероприятие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</si>
  <si>
    <t>Количество неработающих пенсионеров, которым оказана адресная социальная помощь на газификацию домовладений,</t>
  </si>
  <si>
    <t>5.1.35.</t>
  </si>
  <si>
    <t xml:space="preserve">Основное мероприятие "Количество женщин, получивших единовременную адресную материальную помощь, находящимся в трудной жизненной ситуации и сохранившим беременность" </t>
  </si>
  <si>
    <t xml:space="preserve">Выплата единовременной адресной материальной помощи женщинам, находящимся в трудной жизненной ситуациии сохранившим беременность  
</t>
  </si>
  <si>
    <t>5.2.</t>
  </si>
  <si>
    <t>Подпрограмма 2 «Социальное обслуживание населения»</t>
  </si>
  <si>
    <t xml:space="preserve"> Количество  социальных услуг, оказанных муниципальными бюджетными учреждениями социального обслуживания населения </t>
  </si>
  <si>
    <t xml:space="preserve">тыс. ед. 
</t>
  </si>
  <si>
    <t>Соотношение  средней заработной платы социальных работников и средней заработной платы в Белгородской области</t>
  </si>
  <si>
    <t>5.2.1.</t>
  </si>
  <si>
    <t>Основное мероприятие "Осуществление полномочий по обеспечению права граждан на социальное обслуживание"</t>
  </si>
  <si>
    <t xml:space="preserve">Количество социальных услуг, оказанных муниципальными бюджетными учреждениями социального обслуживания населения </t>
  </si>
  <si>
    <t>Уровень выполнения параметров доведенных муниципальных заданий</t>
  </si>
  <si>
    <t>Соотношение  средней заработной платы социальных работников и средней заработной платы в Белгородской области,</t>
  </si>
  <si>
    <t>5.3.</t>
  </si>
  <si>
    <t>Подпрограмма 3 «Социальная поддержка семьи и детей»</t>
  </si>
  <si>
    <t xml:space="preserve"> Доля детей-сирот, детей, оставшихся без попечения родителей, в общей численности детей в возрасте 0-17 лет</t>
  </si>
  <si>
    <t xml:space="preserve">Доля детей, оставшихся без попечения родителей, переданных на воспитание в семьи, в общей численности детей, оставшихся без попечения родителей </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</si>
  <si>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</si>
  <si>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5.3.1.</t>
  </si>
  <si>
    <t>Основное мероприятие "Организация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</si>
  <si>
    <t xml:space="preserve">
 Доля детей-сирот, детей, оставшихся без попечения родителей, в общей численности детей в возрасте 0-17 лет
</t>
  </si>
  <si>
    <t>5.3.1.1.</t>
  </si>
  <si>
    <t>Мероприятие "Выплата единовременного пособия при всех формах устройства детей, лишенных родительского попечения, в семью "</t>
  </si>
  <si>
    <t>Количество граждан, получающих меры социальной поддержки по выплате единовременного пособия при всех формах устройства детей, лишенных родительского попечения, в семью</t>
  </si>
  <si>
    <t xml:space="preserve"> чел.</t>
  </si>
  <si>
    <t>5.3.1.2.</t>
  </si>
  <si>
    <t xml:space="preserve">Мероприятие "Осуществление мер по социальной защите граждан, являющихся усыновителями" </t>
  </si>
  <si>
    <t>Количество граждан, являющихся усыновителями, получивших меры социальной поддержки,</t>
  </si>
  <si>
    <t>5.3.1.3.</t>
  </si>
  <si>
    <t xml:space="preserve">Мероприятие "Содержание ребенка в семье опекуна и приемной семье, а также вознаграждение, причитающееся приемному родителю" </t>
  </si>
  <si>
    <t>Количество граждан, получающих меры социальной поддержки на содержание ребенка в семье опекуна и приемной семье, а также вознаграждение, причитающееся приемному родителю</t>
  </si>
  <si>
    <t>5.3.1.4.</t>
  </si>
  <si>
    <t xml:space="preserve">Мероприятие "Социальная поддержка детей - сирот и детей, оставшихся без попечения родителей, в части оплаты за  содержание  жилых помещений, закрепленных за детьми - сиротами,  и капитальный ремонт" </t>
  </si>
  <si>
    <t>Количество детей-сирот и детей, оставшихся без попечения родителей, получающих меры социальной поддержки в части оплаты за содержание жилых помещений, закрепленных за детьми-сиротами, и капитальный ремонт</t>
  </si>
  <si>
    <t>5.3.2.</t>
  </si>
  <si>
    <t>Основное мероприятие "Выплата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</si>
  <si>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Количество граждан, получивших услугу по выплате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</si>
  <si>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5.3.3.</t>
  </si>
  <si>
    <t>Основное мероприятие 3.3.1. Организация и проведение социально-культурных мероприятий для многодетных семей и семей, воспитывающих детей-инвалидов</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</si>
  <si>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</si>
  <si>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5.3.3.1.</t>
  </si>
  <si>
    <t>Мероприятие  "Организация и проведение  акции  «Крепка семья-крепка Россия»</t>
  </si>
  <si>
    <t>Количество семей, принявших участие в акции «Крепка семья – крепка Россия», в качестве участников</t>
  </si>
  <si>
    <t>участников/ зрителей,  (семей)</t>
  </si>
  <si>
    <t>5.3.3.2.</t>
  </si>
  <si>
    <t>Мероприятие  "Выплата денежной премии матерям, награжденным  медалью  «За материнские заслуги» (в соответствии с Положением о медали «За материнские заслуги», утвержденным решением Губкинского территориального Совета депутатов от 29.06.2007 г. № 2)"</t>
  </si>
  <si>
    <t>Количество женщин, получивших денежную премию при награждении медалью «За материнские заслуги»</t>
  </si>
  <si>
    <t>5.3.3.3.</t>
  </si>
  <si>
    <t>Мероприятие "Участие в проведении мероприятий, посвященных Дню матери"</t>
  </si>
  <si>
    <t>Количество семей, принявших участие в проведении  мероприятий, посвященных Дню матери</t>
  </si>
  <si>
    <t>5.3.3.4.</t>
  </si>
  <si>
    <t>Мероприятие  "Участие в проведении мероприятий, посвященных Дню семьи"</t>
  </si>
  <si>
    <t xml:space="preserve">Мероприятие  "Реализация социального проекта" </t>
  </si>
  <si>
    <t>семей</t>
  </si>
  <si>
    <t>5.4.</t>
  </si>
  <si>
    <t>Подпрограмма 4 «Доступная среда для инвалидов и маломобильных групп населения»</t>
  </si>
  <si>
    <t xml:space="preserve">Количество зданий и сооружений, объектов инженерной инфраструктуры, оборудованных с учетом потребностей инвалидов </t>
  </si>
  <si>
    <t xml:space="preserve">Доля инвалидов, прошедших социально-культурную и социально-средовую реабилитацию, в общем количестве инвалидов, </t>
  </si>
  <si>
    <t>5.4.1.</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</si>
  <si>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</si>
  <si>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5.4.1.1.</t>
  </si>
  <si>
    <t>Мероприятие "Оснащение светофорных объектов видеозвуковой сигнализацией"</t>
  </si>
  <si>
    <t>Количество светофорных объектов, оборудованных видеозвуковой сигнализацией</t>
  </si>
  <si>
    <t>5.4.1.2.</t>
  </si>
  <si>
    <t>Мероприятие "Обеспечение создания специальных парковок, а также отдельных удобных парковочных мест на общих городских парковках</t>
  </si>
  <si>
    <t>Количество специальных парковок, а также отдельных удобных парковочных мест на общих городских парковках для инвалидов</t>
  </si>
  <si>
    <t>5.4.1.3.</t>
  </si>
  <si>
    <t>Мероприятие "Устройство пандуса и  информационной строки «Пункт назначения» в здании МБУ «Губкин ПАС»</t>
  </si>
  <si>
    <t>Количество зданий, оборудованных с учетом нужд инвалидов</t>
  </si>
  <si>
    <t>5.4.2.</t>
  </si>
  <si>
    <t>Основное мероприятие "Обеспечение доступности муниципальных учреждений культуры"</t>
  </si>
  <si>
    <t>Количество учреждений культуры, оборудованных с учетом нужд инвалидов</t>
  </si>
  <si>
    <t>5.4.3.</t>
  </si>
  <si>
    <t>Основное мероприятие "Повышение доступности и качества реабилитацион-ных услуг для инвалидов"</t>
  </si>
  <si>
    <t>5.4.3.1.</t>
  </si>
  <si>
    <t>Количество инвалидов, получивших технические средства реабилитации</t>
  </si>
  <si>
    <t>5.4.3.2.</t>
  </si>
  <si>
    <t>Мероприятие "Приобретение тифлотехнических средств, персональных компьютеров с адаптированными программами для муниципальных библиотек; музыкальных инструментов для работы коллективов самодеятельности;  специнвентаря для участников клуба"  «Точка опоры»</t>
  </si>
  <si>
    <t>Количество инвалидов, охваченных культурно-досуговыми услугами</t>
  </si>
  <si>
    <t>5.4.3.3.</t>
  </si>
  <si>
    <t>Охват детей-инвалидов, нуждающихся в реабилитации с помощью медицинского диагностического и коррекционного оборудования</t>
  </si>
  <si>
    <t>5.4.3.4.</t>
  </si>
  <si>
    <t>Мероприятие "Проведение спартакиады Губкинского городского округа по доступным для инвалидов видам спорта, обеспечение участия инвалидов в областных спортивных мероприятиях"</t>
  </si>
  <si>
    <t>Количество инвалидов, принявших участие в проведении спартакиады  по доступным для инвалидов видам спорта</t>
  </si>
  <si>
    <t>5.4.3.5.</t>
  </si>
  <si>
    <t>Мероприятие "Компенсация расходов   МБУ ДС «Кристалл», понесенных от предоставления  льготного абонемента в плавательный бассейн «Дельфин»  инвалидам  с нарушениями опорно-двигательного аппарата"</t>
  </si>
  <si>
    <t>Количество инвалидов с нарушениями опорно-двигательного аппарата,  посещающих плавательный бассейн «Дельфин» по льготному абонементу</t>
  </si>
  <si>
    <t>5.4.3.6.</t>
  </si>
  <si>
    <t>Мероприятие "Организация оздоровительных занятий по авторской программе в плавательном бассейне «Дельфин» для школьников с особенностями физического развития"</t>
  </si>
  <si>
    <t>Количество школьников с особенностями физического развития, участвующих в занятиях по авторской программе в плавательном бассейне «Дельфин»</t>
  </si>
  <si>
    <t>5.4.3.7.</t>
  </si>
  <si>
    <t>Количество инвалидов, принявших участие в фестивалях и конкурсах</t>
  </si>
  <si>
    <t>5.4.3.8.</t>
  </si>
  <si>
    <t>Мероприятие "Организация и проведение конкурса среди общественных организаций инвалидов на получение социального гранта «Город, доступный всем»</t>
  </si>
  <si>
    <t>Количество общественных организаций, плучивших социальный грант</t>
  </si>
  <si>
    <t xml:space="preserve">ед. </t>
  </si>
  <si>
    <t>5.4.4.</t>
  </si>
  <si>
    <t>Основное мероприятие "Мероприятия по поддержке социально ориентированных некоммерческих организаций"</t>
  </si>
  <si>
    <t>5.5.</t>
  </si>
  <si>
    <t>Подпрограмма 5 «Обеспечение жильем отдельных категорий граждан»</t>
  </si>
  <si>
    <t>5.5.1.</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</si>
  <si>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</si>
  <si>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Количество построенного или приобретенного на вторичном рынке жилья для обеспечения жилыми помещениями детей-сирот,  детей, 
оставшихся без попечения родителей  и лиц из их числа</t>
  </si>
  <si>
    <t>5.5.2.</t>
  </si>
  <si>
    <t>Количество граждан, получивших меру социальной поддержки (безвозмездную субсидию), установленную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</si>
  <si>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 xml:space="preserve"> чел.
</t>
  </si>
  <si>
    <t>5.5.3.</t>
  </si>
  <si>
    <t>Количество граждан, получивших меру социальной поддержки (безвозмездную субсидию), установленную федеральными законами от 12 января 1995г. №5-ФЗ «О ветеранах» и от 24 ноября 1995г. №181-ФЗ «О социальной защите инвалидов в РФ»</t>
  </si>
  <si>
    <t xml:space="preserve"> чел.
</t>
  </si>
  <si>
    <t>5.6.</t>
  </si>
  <si>
    <t>Подпрограмма 6 «Обеспечение реализации муниципальной программы «Социальная поддержка граждан в Губкинском городском округе» на 2014-2020 годы»</t>
  </si>
  <si>
    <t>5.6.1.</t>
  </si>
  <si>
    <t>Основное мероприятие "Организация предоставления отдельных мер социальной защиты населения"</t>
  </si>
  <si>
    <t xml:space="preserve">
Уровень ежегодного достижения показателей Программы</t>
  </si>
  <si>
    <t>5.6.2.</t>
  </si>
  <si>
    <t>Программы, (%)</t>
  </si>
  <si>
    <t>5.6.3.</t>
  </si>
  <si>
    <t>Основное мероприятие "Осуществление деятельности по опеке и попечительству в отношении совершеннолетних лиц"</t>
  </si>
  <si>
    <t xml:space="preserve">Доля граждан, устроенных под опеку, от общего числа граждан </t>
  </si>
  <si>
    <t>5.6.4.</t>
  </si>
  <si>
    <t>Основное мероприятие "Организация предоставления ежемесячных денежных компенсаций расходов по оплате жилищно-коммунальных услуг"</t>
  </si>
  <si>
    <t>Доля граждан, получающих ежемесячные денежные компенсации расходов по оплате жилищно-коммунальных услуг, от общей численности граждан, обратившихся за получением ежемесячных денежных компенсаций расходов по оплате жилищно-коммунальных услуг</t>
  </si>
  <si>
    <t>5.6.5.</t>
  </si>
  <si>
    <t>Основное мероприятие "Организация предоставления социального пособия на погребение"</t>
  </si>
  <si>
    <t>Количество граждан, получивших услуги по предоставлению материальной  помощи для погребения</t>
  </si>
  <si>
    <t>6.</t>
  </si>
  <si>
    <t xml:space="preserve">Муниципальная программа «Развитие физической культуры и спорта в  Губкинском городском округе на 2014-2020 годы» </t>
  </si>
  <si>
    <t>Показатель конечного результата</t>
  </si>
  <si>
    <t>Доля населения, систематически занимающегося физической культурой и спортом</t>
  </si>
  <si>
    <t>Доля населения удовлетворенного условиями для занятий физической культурой и спортом</t>
  </si>
  <si>
    <t>Доля населения, систематически занимающегося футболом</t>
  </si>
  <si>
    <t>Средняя продолжительность жизни</t>
  </si>
  <si>
    <t>лет</t>
  </si>
  <si>
    <t>6.1.</t>
  </si>
  <si>
    <t>Подпрограмма 1 "Развитие физической культуры и спорта в Губкинском городском округе на 2014-2020 годы"</t>
  </si>
  <si>
    <t>Численность населения, систематически занимающегося физической культурой и спортом</t>
  </si>
  <si>
    <t>6.1.1.</t>
  </si>
  <si>
    <t>Основное мероприятие "Обеспечение деятельности (оказание услуг) подведомственным учреждениям, в том числе предоставление муниципальным бюджетным учреждениям субсидий"</t>
  </si>
  <si>
    <t>Показатель непосредственного результата</t>
  </si>
  <si>
    <t>6.1.2.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</si>
  <si>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t>
  </si>
  <si>
    <t>Удовлетворенность населения качеством дополнительного образования от общего числа опрошенных родителей, дети которых посещают учреждения дополнительного образования</t>
  </si>
  <si>
    <t>6.1.3.</t>
  </si>
  <si>
    <t>Результативность деятельности тренерского сотава</t>
  </si>
  <si>
    <t>6.1.4.</t>
  </si>
  <si>
    <t>Основное мероприятие"Адресная финансовая поддержка спортивных организаций, осуществляющих подготовку спортивного резерва для сборных команд Российской Федерации"</t>
  </si>
  <si>
    <t>Численность спортсменов городского округа, ставших призерами областных, Всероссийских и международных соревнований</t>
  </si>
  <si>
    <t>6.2.</t>
  </si>
  <si>
    <t>Подпрограмма 2 "Развитие футбола в Губкинском городском окргуе на 2014-2020 годы"</t>
  </si>
  <si>
    <t>Численность населения, систематически занимающегося футболом</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</si>
  <si>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</si>
  <si>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6.2.2.</t>
  </si>
  <si>
    <t>Количество спортивно-массовых мероприятий по футболу</t>
  </si>
  <si>
    <t>Уменьшение кол-ва проводимых спортивно-массовых мероприятий</t>
  </si>
  <si>
    <t>6.3.</t>
  </si>
  <si>
    <t>Подпрограмма 3 "Губкинская школа здоровья на 2014-2020 годы"</t>
  </si>
  <si>
    <t>6.3.1.</t>
  </si>
  <si>
    <t>6.3.1.1.</t>
  </si>
  <si>
    <t>Доля детей и подростков с 1 группой здоровья</t>
  </si>
  <si>
    <t>6.4.</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</si>
  <si>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</si>
  <si>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Уровень достижения показателей муниципальной программы и ее подпрограмм</t>
  </si>
  <si>
    <t>6.4.1.</t>
  </si>
  <si>
    <t>6.4.2.</t>
  </si>
  <si>
    <t>Основное мероприятие "Организация бухгалтерского обслуживания учреждений в рамках подпрограмы "Обеспечение реализации муниципальной программы "Развитие физической культуры и спорта в Губкинском городском округе"</t>
  </si>
  <si>
    <t>6.4.2.1.</t>
  </si>
  <si>
    <t>Уровень целевого использования бюджетных средств</t>
  </si>
  <si>
    <t>стабильный</t>
  </si>
  <si>
    <t>7.</t>
  </si>
  <si>
    <t xml:space="preserve"> Доля газетных площадей с информацией о деятельности органов местного самоуправления, в общем объеме тиража</t>
  </si>
  <si>
    <t xml:space="preserve"> Повышение уровня доведенной до сведения жителей Губкинского городского округа информации о социально-экономическом,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«Губкин-ТВ» до 100%.</t>
  </si>
  <si>
    <t xml:space="preserve"> Доля территории муниципального образования, охваченной качественным теле- и радиовещанием, от общей площади территории</t>
  </si>
  <si>
    <t xml:space="preserve"> Доля сотрудников   редакций СМИ, принявших участие в творческих профессиональных конкурсах, от общего числа сотрудников</t>
  </si>
  <si>
    <t>7.1.</t>
  </si>
  <si>
    <t>Подпрограмма 1 «Развитие материально-технической базы муниципальных печатных и электронных СМИ на 2014-2020 годы»</t>
  </si>
  <si>
    <t>Доля территории муниципального образования, охваченной качественным теле- и радиовещанием, от общей площади территории</t>
  </si>
  <si>
    <t>7.1.1.</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</si>
  <si>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</si>
  <si>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Количество модернизированных рабочих мест в печатных и электронных СМИ</t>
  </si>
  <si>
    <t>7.2.</t>
  </si>
  <si>
    <t>Подпрограмма 2 "Формирование посредством СМИ идеологических представлений населения об общественных процессах, побуждение к позитивным социальным действиям, приобщение жителей к общественно-политическим ценностям, традиционным этическим нормам и образцам поведения"</t>
  </si>
  <si>
    <t>Уровень доведенной до сведения жителей Губкинского городского округа информации о социально-экономическом и культурном развитии муниципального образования, его общественной инфраструктуры и иной официальной информации по вопросам жизнедеятельности территории на телевидении «Губкин-ТВ»</t>
  </si>
  <si>
    <t>7.2.1.</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</si>
  <si>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</si>
  <si>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 xml:space="preserve"> Количество печатных полос </t>
  </si>
  <si>
    <t>полосы</t>
  </si>
  <si>
    <t>Количество телепередач</t>
  </si>
  <si>
    <t>минут</t>
  </si>
  <si>
    <t>7.2.2.</t>
  </si>
  <si>
    <t>Основное мероприятие «Информационное сопровождение деятельности органов местного самоуправления в печатных и электронных СМИ»</t>
  </si>
  <si>
    <t>Количество минут на телевидении ФГУП ВГТРК ГТРК «Белгород» с официальной информацией о деятельности органов местного самоуправления и иной официальной информацией</t>
  </si>
  <si>
    <t>Количество полос формата А3 в Губкинской районной общественно-политической газете Белгородской области "Сельские просторы" с официальной информацией о деятельности органов местного самоуправленияи иной официальной информацией</t>
  </si>
  <si>
    <t xml:space="preserve"> Количество полос формата А3 в  городской информационно-общественной газете «Новое время» с официальной информацией о деятельности органов местного самоуправления и иной официальной информацией</t>
  </si>
  <si>
    <t>7.3.</t>
  </si>
  <si>
    <t>Подпрограмма 3. «Кадровая политика в сфере развития информационного пространства Губкинского городского округа»</t>
  </si>
  <si>
    <t>7.3.1.</t>
  </si>
  <si>
    <t>Основное мероприятие «Мероприятия, направленные на повышение уровня профессионального мастерства»</t>
  </si>
  <si>
    <t xml:space="preserve"> Количество проведенных творческих конкурсов, направленных на развитие профессионального мастерства сотрудников редакций СМИ</t>
  </si>
  <si>
    <t>8.</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</si>
  <si>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</si>
  <si>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 xml:space="preserve"> Количество посадочных мест в предприятиях общественного питания</t>
  </si>
  <si>
    <t>Обеспеченность торговыми площадями на 1 тысячу жителей</t>
  </si>
  <si>
    <t>кв.м</t>
  </si>
  <si>
    <t>Доля занятых в малом бизнесе, включая ИП, в общей численности занятых</t>
  </si>
  <si>
    <t>8.1.</t>
  </si>
  <si>
    <t>Подпрограмма 1 "Развитие общественного питания на территории Губкинского городского округа на 2014-2020 годы"</t>
  </si>
  <si>
    <t>Объем товарооборота общественного питания</t>
  </si>
  <si>
    <t>млн. рублей</t>
  </si>
  <si>
    <t>Оборот общественного питания на душу населения</t>
  </si>
  <si>
    <t>тыс. рублей</t>
  </si>
  <si>
    <t>4</t>
  </si>
  <si>
    <t>Обеспеченность населения посадочными местами в предприятиях общественного питания на 1 тысячу жителей</t>
  </si>
  <si>
    <t>8.1.1.</t>
  </si>
  <si>
    <t>Количество обученных специалистов</t>
  </si>
  <si>
    <t>Количество предприятий, внедривших форму обслуживания кейтеринг (нарастающим итогом)</t>
  </si>
  <si>
    <t>8.1.2.</t>
  </si>
  <si>
    <t>Основное мероприятие "Мероприятия, направленные на повышение уровня профессионального мастерства"</t>
  </si>
  <si>
    <t>Количество принявших участие</t>
  </si>
  <si>
    <t>Количество предприятий, внедривших новые методы обработки продукции и новые блюда (нарастающим итогом)</t>
  </si>
  <si>
    <t>8.2.</t>
  </si>
  <si>
    <t>Подпрограмма 2  " Развитие торговли на территории Губкинского городского округа на 2014- 2020 годы"</t>
  </si>
  <si>
    <t xml:space="preserve">Объем розничного  товарооборота </t>
  </si>
  <si>
    <t>млрд. рублей</t>
  </si>
  <si>
    <t>Объем розничного товарооборота на душу населения</t>
  </si>
  <si>
    <t>Торговая площадь</t>
  </si>
  <si>
    <t>тыс. кв.м</t>
  </si>
  <si>
    <t>Обеспеченность населения торговыми площадями на 1 тысячу жителей</t>
  </si>
  <si>
    <t>8.2.1.</t>
  </si>
  <si>
    <t>Основное мероприятие  "Профессиональная подготовка, переподготовка и повышение квалификации"</t>
  </si>
  <si>
    <t>Количество обученных специалистов торговых предприятий</t>
  </si>
  <si>
    <t>Количество предприятий, внедривших новые технологии, формы и методы торговли</t>
  </si>
  <si>
    <t>8.2.2.</t>
  </si>
  <si>
    <t>8.2.2.1.</t>
  </si>
  <si>
    <t>Количество предприятий, принявших участие в конкурсе</t>
  </si>
  <si>
    <t>Количество предприятий, которые расширили и совершенствовали дополнительные услуги (организация работы отделов кулинарии, доставка товаров на дом, сборка и установка крупногабаритных товаров на дому, установка сложной бытовой техники, продажа товаров в рассрочку, заказ товаров по каталогам)</t>
  </si>
  <si>
    <t>8.3.</t>
  </si>
  <si>
    <t>Подпрограмма 3  " Развитие  и подддержка субъектов малого и среднего предпринимательстваи в Губкинском  городском округе на 2014-2020 годы"</t>
  </si>
  <si>
    <t>Оборот малых и средних предприятий вдействующих ценах</t>
  </si>
  <si>
    <t>8.3.1.</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</si>
  <si>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</si>
  <si>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 Количество действующих субъектов малого и среднего предпринимательства на конец года</t>
  </si>
  <si>
    <t>8.3.1.1.</t>
  </si>
  <si>
    <t>Мероприятие "Организация выставочно-ярмарочной деятельности субъектов малого и среднего  предпринимательства, организации участия субъектов малого и среднего предпринимательства в конференциях, форумах, заседаниях круглых столов, конкурсах предпринимателей по различным номинациям"</t>
  </si>
  <si>
    <t>Количество субъектов малого и среднего предпринимательства, участвовавших в выставочно-ярмарочной деятельности,заседаниях круглых столов, конкурсах предпринимателей по различным номинациям</t>
  </si>
  <si>
    <t>8.3.1.2.</t>
  </si>
  <si>
    <t>Мероприятие "Проведение ежегодного городского конкурса "Губкинский предприниматель", приуроченного к празднованию Дня российского предпринимательства"</t>
  </si>
  <si>
    <t>Количество  организованных мероприятий по празднованию Дня российского предпринимательства</t>
  </si>
  <si>
    <t>8.3.1.3.</t>
  </si>
  <si>
    <t>Мероприятие "Информационно-образовательная подготовка жителей Губкинского городского округа к ведению предпринимательской деятельности"</t>
  </si>
  <si>
    <t>Количество  принявших участие</t>
  </si>
  <si>
    <t>8.3.1.4.</t>
  </si>
  <si>
    <t>Мероприятие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t>
  </si>
  <si>
    <t>Количество областных совещаний по развитию сферы сельского хозяйства на территории Губкинского городского округа</t>
  </si>
  <si>
    <t>8.3.2.</t>
  </si>
  <si>
    <t>Количество просубсидированных кредитов КФХ и ЛПХ</t>
  </si>
  <si>
    <t>8.3.3.</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</si>
  <si>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t>
  </si>
  <si>
    <t>Доля оборота малых и средних предприятий в общем обороте предприятий и организаций городского округа</t>
  </si>
  <si>
    <t>8.3.3.1.</t>
  </si>
  <si>
    <t>Количество субъектов малого и среднего предпринимательства, получателей грантов в форме субсидий на реализацию бизнес-проектов в приоритетеных видах предпринимательской деятельности</t>
  </si>
  <si>
    <t>8.3.3.2.</t>
  </si>
  <si>
    <t>Мероприятие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 занятым в приоритетных для экономики Губкинского городского округа отраслях"</t>
  </si>
  <si>
    <t>8.3.2.2.2.</t>
  </si>
  <si>
    <t>Количество субъектов малого и среднего предпринимательства, получателей  субсидий за счет средств бюджета городского округа на возмещение части расходов по уплате арендных платежей за пользование нежилыми помещениями</t>
  </si>
  <si>
    <t>8.3.3.3.</t>
  </si>
  <si>
    <t>Мероприятие "Предоставление муниципальных гарантий субъектам малого и среднего  предпринимательства для обеспечения исполнения их обязательств перед третьими лицами"</t>
  </si>
  <si>
    <t>8.3.2.2.3.</t>
  </si>
  <si>
    <t>Предельные расходы бюджета Губкинского гродского округа по исполнению гарантийных обязательств в связи с наступлением гарантийного случая (не более указанной суммы в год)</t>
  </si>
  <si>
    <t>9.</t>
  </si>
  <si>
    <t>Муниципальная программа «Обеспечение доступным и комфортным жильем и коммунальными услугами жителей Губкинского городского округа на 2014-2020 годы»</t>
  </si>
  <si>
    <t>Доля общей площади капитально отремонтированных многоквартирных домов в общей площади многоквартирных домов, требующих проведение капитального ремонта</t>
  </si>
  <si>
    <t> прогрессирующий</t>
  </si>
  <si>
    <t>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t>
  </si>
  <si>
    <t>Потребление топливно-энергетических ресурсов муниципальными учреждениям</t>
  </si>
  <si>
    <t>тыс.т.у.т</t>
  </si>
  <si>
    <t>Доля освещенных улиц, проездов на территории Губкинского городского округа</t>
  </si>
  <si>
    <t>Доля озелененных благоустроенных территорий (парков, скверов и т.д.)</t>
  </si>
  <si>
    <t>Протяженность построенных инженерных сетей в микрорайонах индивидуального жилищного строительства</t>
  </si>
  <si>
    <t>км</t>
  </si>
  <si>
    <t>9.1.</t>
  </si>
  <si>
    <t>Подпрограмма 1«Подготовка проектов планировки территорий Губкинского городского округа»</t>
  </si>
  <si>
    <t>Доля выполненных проектов планировки территорий в общем необходимом количестве</t>
  </si>
  <si>
    <t>9.1.1.</t>
  </si>
  <si>
    <t>Основное мероприятие «Проектные работы по планировке территории округа»</t>
  </si>
  <si>
    <t>Количество разработанных проектов планировки территорий Губкинского городского округа</t>
  </si>
  <si>
    <t>проектов</t>
  </si>
  <si>
    <t>9.2.</t>
  </si>
  <si>
    <t>Подпрограмма 2 «Капитальный ремонт многоквартирных домов Губкинского городского  округа»</t>
  </si>
  <si>
    <t>Доля количества капитально отремонтированных многоквартирных домов в общем количестве многоквартирных домов, требующих проведение капитального ремонта</t>
  </si>
  <si>
    <t>9.2.1.</t>
  </si>
  <si>
    <t>Основное мероприятие «Капитальный ремонт многоквартирных домов»</t>
  </si>
  <si>
    <t>Количество многоквартирных домов, в которых проведен капитальный ремонт</t>
  </si>
  <si>
    <t>дом</t>
  </si>
  <si>
    <t>Общая площадь многоквартирных домов, в которых проведен капитальный ремонт</t>
  </si>
  <si>
    <t>9.3.</t>
  </si>
  <si>
    <t>Подпрограмма 3 «Переселение граждан из аварийного жилищного фонда»</t>
  </si>
  <si>
    <t>9.3.1.</t>
  </si>
  <si>
    <t>Основное мероприятие  «Обеспечение мероприятий по переселению граждан из аварийного жилищного фонда за счет средств бюджета»</t>
  </si>
  <si>
    <t>Число граждан, переселенных из жилых помещений в признанных аварийными многоквартирных домах</t>
  </si>
  <si>
    <t>Количество признанных аварийными многоквартирных домов полностью расселенных</t>
  </si>
  <si>
    <t>Общая площадь жилых помещений, расселенных</t>
  </si>
  <si>
    <t>9.3.2.</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</si>
  <si>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</si>
  <si>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Общее число жилых помещений, расселенных</t>
  </si>
  <si>
    <t>9.3.3.</t>
  </si>
  <si>
    <t>Основное мероприятие «Капитальный ремонт и ремонт дворовых территорий»</t>
  </si>
  <si>
    <t>Асфальтобетонное покрытие внутри дворовых территорий</t>
  </si>
  <si>
    <t>9.3.4.</t>
  </si>
  <si>
    <t>Основное мероприятие «Мероприятия»</t>
  </si>
  <si>
    <t>Выкуп объектов недвижимости для переселения</t>
  </si>
  <si>
    <t>Ликвидация жилищного фонда, признанного непригодным для проживания</t>
  </si>
  <si>
    <t>9.3.5.</t>
  </si>
  <si>
    <t>Основное мероприятие «Проектирование и строительство инженерных сетей»</t>
  </si>
  <si>
    <t>Протяженность построенных сетей канализации</t>
  </si>
  <si>
    <t>9.4.</t>
  </si>
  <si>
    <t>Подпрограмма 4 «Энергосбережение и повышение энергетической эффективности бюджетной сферы Губкинского городского округа на 2014-2020 годы»</t>
  </si>
  <si>
    <t>Потребление топливно-энергетических ресурсов муниципальными учреждениями</t>
  </si>
  <si>
    <t>9.4.1.</t>
  </si>
  <si>
    <t>Основное мероприятие «Мероприятия по энергосбережению и повышению энергетической эффективности в бюджетной сфере»</t>
  </si>
  <si>
    <t>Удельный расход тепловой энергии муниципальными учреждениями (в расчете на 1 кв. метр общей площади)</t>
  </si>
  <si>
    <t>Гкал/кв.м</t>
  </si>
  <si>
    <t xml:space="preserve">Удельный расход электрической энергии на обеспечение муниципальных учреждений (в расчете на 1 кв. метр общей площади) </t>
  </si>
  <si>
    <t>кВтч/кв.м</t>
  </si>
  <si>
    <t>Удельный расход холодной воды на снабжение муниципальных учреждений (в расчете на 1 человека)</t>
  </si>
  <si>
    <t>куб.м/чел.</t>
  </si>
  <si>
    <t>Удельный расход горячей воды на снабжение муниципальных учреждений (в расчете на 1 человека)</t>
  </si>
  <si>
    <t>Удельный расход природного газа на обеспечение муниципальных учреждений (в расчете на 1 человека)</t>
  </si>
  <si>
    <t>9.4.2.</t>
  </si>
  <si>
    <t>Основное мероприятие «Профессиональная подготовка, переподготовка и повышение квалификации»</t>
  </si>
  <si>
    <t xml:space="preserve">Количество лиц, обученных методам энергосбережения </t>
  </si>
  <si>
    <t>9.5.</t>
  </si>
  <si>
    <t>Подпрограмма 5 «Улучшение среды обитания населения Губкинского городского округа»</t>
  </si>
  <si>
    <t xml:space="preserve">Доля освещенных улиц, проездов на территории Губкинского городского округа </t>
  </si>
  <si>
    <t>9.5.1.</t>
  </si>
  <si>
    <t>Основное мероприятие «Мероприятия по благоустройству городского округа»</t>
  </si>
  <si>
    <t>Количество горящих светильников наружного освещения на территории городского округа</t>
  </si>
  <si>
    <t>Площадь благоустроенных газонов</t>
  </si>
  <si>
    <t>га</t>
  </si>
  <si>
    <t xml:space="preserve">Площадь санитарного содержания мест захоронения </t>
  </si>
  <si>
    <t>Общая площадь благоустроенных территорий</t>
  </si>
  <si>
    <t>тыс.кв.м</t>
  </si>
  <si>
    <t>9.5.2.</t>
  </si>
  <si>
    <t>Основное мероприятие «Озеленение и ландшафтное обустройство территории Губкинского городского округа»</t>
  </si>
  <si>
    <t>Общая площадь благоустроенных озелененных территорий</t>
  </si>
  <si>
    <t>9.5.3.</t>
  </si>
  <si>
    <t>Основное мероприятие «Мониторинг окружающей среды»</t>
  </si>
  <si>
    <t>Доля компенсационных расходов на проведение мониторинговых работ за загрязнением атмосферного воздуха в пункте наблюдений от фактически проведенных</t>
  </si>
  <si>
    <t>9.5.4.</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</si>
  <si>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</si>
  <si>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Доля компенсационных расходов на предоставление государственных гарантий от фактически предоставленных услуг</t>
  </si>
  <si>
    <t>9.5.5.</t>
  </si>
  <si>
    <t>Основное мероприятие «Проектирование и строительство инженерных сетей в микрорайонах ИЖС, благоустройство кладбищ»</t>
  </si>
  <si>
    <t>Строительство станций обезжелезивания</t>
  </si>
  <si>
    <t>9.6.</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</si>
  <si>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2014-2016 годы»</t>
  </si>
  <si>
    <t>Обеспечение уровня достижения показателей конечных результатов Программы, %</t>
  </si>
  <si>
    <t>9.6.1.</t>
  </si>
  <si>
    <t>Основное мероприятие «Обеспечение функций органов местного самоуправления»</t>
  </si>
  <si>
    <t>Уровень  выполнения показателей</t>
  </si>
  <si>
    <t>9.6.2.</t>
  </si>
  <si>
    <t>Основное мероприятие «Обеспечение деятельности (оказание услуг) подведомственных учреждений (организаций), в том числе предоставление бюджетным и автономным учреждениям субсидий»</t>
  </si>
  <si>
    <t>10.</t>
  </si>
  <si>
    <t xml:space="preserve"> Муниципальная программа "Развитие автомобильных дорог общего пользования местного значения Губкинского городского округа на 2014-2020 годы"</t>
  </si>
  <si>
    <t>Доля площади убираемой территории в общей площади, подлежащей уборке</t>
  </si>
  <si>
    <t>Доля механизированной уборки в общем объеме работ по содержанию улично-дорожной сети</t>
  </si>
  <si>
    <t>10.3.</t>
  </si>
  <si>
    <t xml:space="preserve">Подпрограмма 3 «Содержание улично-дорожной сети Губкинского городского округа на  2014-2020 годы» </t>
  </si>
  <si>
    <t>10.3.1.</t>
  </si>
  <si>
    <t>Основное мероприятие "Содержание и ремонт автомобильных дорог общего пользования местного значения"</t>
  </si>
  <si>
    <t>Площадь убираемой территории</t>
  </si>
  <si>
    <t>тыс. м2</t>
  </si>
  <si>
    <t xml:space="preserve"> Площадь территории, убираемой механизированным способом</t>
  </si>
  <si>
    <t>11.</t>
  </si>
  <si>
    <t>Доля граждан, удовлетворенных качеством предоставления государственных и муниципальных услуг, в том числе в МАУ «МФЦ», %</t>
  </si>
  <si>
    <t>Значение показателя основанно на данных проведения регулярных опросов в МАУ МФЦ. 
Плановое значение показателя - 75% соответствует плановому значению аналогичного показателя Государственной программы Белгородской области «Развитие информационного общества в Белгородской области на 2014-2020 годы».</t>
  </si>
  <si>
    <t>11.1.</t>
  </si>
  <si>
    <t>Подпрограмма 1. «Создание условий для развития информационного общества в Губкинском городском округе на 2015-2020 годы»</t>
  </si>
  <si>
    <t>Доля муниципальных услуг, по которым обеспечена возможность предоставления в электронном виде на Едином портале госу-дарственных услуг от общего количества предоставляемых муниципальных услуг, %</t>
  </si>
  <si>
    <t>11.1.1.</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</si>
  <si>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</si>
  <si>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Доля  оснащения АРМ  сотрудников, оказывающих государственные и муниципальные услуги с применением информационных и телекоммуникационных технологий и предоставляющих сведения, находящиеся в ведении органов местного самоуправления с использованием СМЭВ, средствами информатизации, соответствую-щими современным требованиям, %</t>
  </si>
  <si>
    <t>11.1.2.</t>
  </si>
  <si>
    <t>Основное мероприятие «Развитие и модернизация информационно-коммуникационной инфраструктуры связи»</t>
  </si>
  <si>
    <t>Доля структурных подразделений администрации Губкинского городского округа, территориальных администраций, обеспеченных широкополосным доступом в сеть Интернет, %</t>
  </si>
  <si>
    <t>11.1.3.</t>
  </si>
  <si>
    <t>Доля оснащения автоматизированных рабочих мест и серверов в администрации Губкинского городского округа средствами информатизации, соответствующими современным требованиям, %</t>
  </si>
  <si>
    <t>11.1.4.</t>
  </si>
  <si>
    <t>Количество программных решений, используемых в администрации Губкинского городского округа для информационно-аналитического обеспечения деятельности, шт.</t>
  </si>
  <si>
    <t>штук</t>
  </si>
  <si>
    <t>11.1.5.</t>
  </si>
  <si>
    <t>Основное мероприятие «Сопровождение системы спутникового мониторинга автотранспорта»</t>
  </si>
  <si>
    <t>Количество транспортных средств, информация о которых обрабатывается в системе спутникового мониторинга автотранспорта, шт.</t>
  </si>
  <si>
    <t>11.1.6.</t>
  </si>
  <si>
    <t>Основное мероприятие «Обеспечение информационной безопасности»</t>
  </si>
  <si>
    <t>Доля структурных подразделений администрации Губкинского городского округа, задействованных в системе юридически значимого электронного документооборота с использованием электронной подписи, %</t>
  </si>
  <si>
    <t>Доля защищенных по требованию безопасности информации АРМ сотрудников, обрабатывающих информацию ограниченного доступа, %</t>
  </si>
  <si>
    <t>11.1.7.</t>
  </si>
  <si>
    <t>Основное мероприятие «Обеспечение информационной открытости, прозрачности механизмов управления и доступности информации»</t>
  </si>
  <si>
    <t>Количество материалов, размещенных на официальном сайте органов местного самоуправления Губкинского городского округа, шт.</t>
  </si>
  <si>
    <t>11.2.</t>
  </si>
  <si>
    <t>Подпрограмма 2. «Повышение качества и доступности государственных и муниципальных услуг на 2015-2020 годы»</t>
  </si>
  <si>
    <t>Доля граждан, имеющих доступ к получе-нию государственных и муниципальных услуг по принципу «одного окна» по месту пребывания, в том числе в МАУ МФЦ, %</t>
  </si>
  <si>
    <t>Доля граждан, удовлетворенных качеством предоставления государственных и муниципальных услуг в МАУ МФЦ, %</t>
  </si>
  <si>
    <t>11.2.1.</t>
  </si>
  <si>
    <t>Основное мероприятие «Создание условий для предоставления государственных и муниципальных услуг по принципу «одного окна» на базе МАУ МФЦ»</t>
  </si>
  <si>
    <t>Количество заявителей, получивших услуги на площадке МАУ МФЦ, человек</t>
  </si>
  <si>
    <t>человек</t>
  </si>
  <si>
    <t>11.2.2.</t>
  </si>
  <si>
    <t>Основное мероприятие «Обеспечение информационной безопасности в МАУ МФЦ»</t>
  </si>
  <si>
    <t>Доля АРМ сотрудников МАУ МФЦ, обрабатывающих  информацию ограничен-ного доступа и задействованных в системе юридически значимого электронного документооборота c использованием электронной подписи, защищенных по требованию безопасности информации, %</t>
  </si>
  <si>
    <t>12.</t>
  </si>
  <si>
    <t>Муниципальная программа «Развитие имущественно-земельных отношений в Губкинском городском округе на 2014-2020 годы»</t>
  </si>
  <si>
    <t>Доля объектов недвижимости, права на которые зарегистрированы, в общем количестве объектов недвижимости, находящихся в муниципальной собственности</t>
  </si>
  <si>
    <t>Неналоговые доходы  от сдачи в аренду муниципального имущества, зачисляемые в бюджет Губкинского городского округа</t>
  </si>
  <si>
    <t>тыс. руб.</t>
  </si>
  <si>
    <t>Неналоговые доходы  от приватизации  муниципального имущества, зачисляемые в бюджет Губкинского городского округа</t>
  </si>
  <si>
    <t>Неналоговые доходы от сдачи в аренду земельных участков, зачисляемые в бюджет Губкинского городского округа</t>
  </si>
  <si>
    <t>Неналоговые доходы от продажи земельных участков, зачисляемые в бюджет Губкинского городского округа</t>
  </si>
  <si>
    <t>Доля площади земельных участков, являющихся объектами налогобложения земельным налогом от площади территории Губкинского городского округа</t>
  </si>
  <si>
    <t>Достижение  предусмотренных Программой, подпрограммами значений целевых показателей (индикаторов) в установленные сроки</t>
  </si>
  <si>
    <t>12.1.</t>
  </si>
  <si>
    <t>Подпрограмма 1 «Развитие имущественных отношений в Губкинском городском округе на 2014-2020 годы»</t>
  </si>
  <si>
    <t>12.1.1.</t>
  </si>
  <si>
    <t>Вовлечение в арендные отношения неиспользуемого муниципального  имущества с учетом оценки объектов недвижимости</t>
  </si>
  <si>
    <t>кол-во объектов</t>
  </si>
  <si>
    <t>Исполнение Программы приватизации муниципального имущества</t>
  </si>
  <si>
    <t>Оказание имущественной поддержки субъектам малого и среднего предпринимательства  в рамках федеральных законов от 22.07.2008 г. № 159-ФЗ и  от 26.07.2006 г. 135-ФЗ</t>
  </si>
  <si>
    <t>кол-во договоров</t>
  </si>
  <si>
    <t>Ремонт объектов муниципальной собственности</t>
  </si>
  <si>
    <t>Приобретение объектов недвижимости в муниципальную собственность</t>
  </si>
  <si>
    <t>Целевое и эффективное использование выделяемых бюджетных средств</t>
  </si>
  <si>
    <t>12.1.2.</t>
  </si>
  <si>
    <t>Уровень выполнения показателей, доведенных муниципальным заданием подведомственному учреждению</t>
  </si>
  <si>
    <t>12.1.3.</t>
  </si>
  <si>
    <t>Приобретение и сопровождение программного продукта для улучшения обслуживания населения</t>
  </si>
  <si>
    <t>12.1.4.</t>
  </si>
  <si>
    <t>Количество научно обоснованных проектов бассейнового природопользования</t>
  </si>
  <si>
    <t>12.2.</t>
  </si>
  <si>
    <t>Подпрограмма 2 «Развитие земельных  отношений в Губкинском городском округе на 2014-2020 годы»</t>
  </si>
  <si>
    <t>тыс.руб</t>
  </si>
  <si>
    <t>Доля площади земельных участков, являющихся объектами налогообложения земельным налогом от площади территории Губкинского городского округа</t>
  </si>
  <si>
    <t>12.2.1.</t>
  </si>
  <si>
    <t xml:space="preserve">Проведение закупки на оказание услуг по изготовлению межевых планов земельных участков </t>
  </si>
  <si>
    <t xml:space="preserve">Проведение закупки на оказание услуг по оценке рыночной стоимости земельных участков </t>
  </si>
  <si>
    <t>Постановка на государственный учет формируемых земельных участков</t>
  </si>
  <si>
    <t>Приобретение векторных цифровых топографических карт в масштабе М 1:10 000 Губкинского района</t>
  </si>
  <si>
    <t>12.3.</t>
  </si>
  <si>
    <t>Подпрограмма 3 «Обеспечение реализации муниципальной программы «Развитие имущественно-земельных отношений в Губкинском городском округе на 2014-2020 годы»</t>
  </si>
  <si>
    <t>Достижение предусмотренных Программой, подпрограммами значений целевых показателей (индикаторов) в установленные сроки</t>
  </si>
  <si>
    <t>12.3.1.</t>
  </si>
  <si>
    <t>Осуществление мероприятий по инвентаризации земельных участков на территории Губкинского городского округа</t>
  </si>
  <si>
    <t>Осуществление мероприятий по контролю за сохранностью и эффективным использованием имущества Губкинского городского округа</t>
  </si>
  <si>
    <t>Уровень выполнения показателей муниципальной программы</t>
  </si>
  <si>
    <t>12.3.2.</t>
  </si>
  <si>
    <t>Уровень выполнения показателей, доведенных муниципальным заданием подведомственному учреждению, %</t>
  </si>
  <si>
    <t>13.</t>
  </si>
  <si>
    <t>Муниципальная программа «Устойчивое развитие сельских населенных пунктов Губкинского городского округа на 2014-2020 годы»</t>
  </si>
  <si>
    <t>13.1.</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</si>
  <si>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субсидий из федерального бюджета в части улучшения жилищных условий молодых семей, специалистов и граждан, проживающих в сельской местности)"</t>
  </si>
  <si>
    <t>13.2.</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</si>
  <si>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субсидий из областного бюджета в части улучшения жилищных условий молодых семей, специалистов и граждан, проживающих в сельской местности)"</t>
  </si>
  <si>
    <t>13.3.</t>
  </si>
  <si>
    <t>Основное мероприятие "Развитие сети учреждений культурно-досугового типа"</t>
  </si>
  <si>
    <t>Наименование программы, подпрограммы, основного мероприятия, мероприятия</t>
  </si>
  <si>
    <t>Источник ресурсного обеспечения</t>
  </si>
  <si>
    <t>План</t>
  </si>
  <si>
    <t>Финансирование</t>
  </si>
  <si>
    <t>Отклонение, %</t>
  </si>
  <si>
    <t>Сумма, тыс. рублей</t>
  </si>
  <si>
    <t>Удельный вес, %</t>
  </si>
  <si>
    <t>Муниципальная программа «Обеспечение безопасности жизнедеятельности населения  Губкинского городского округа  на 2014-2020 годы»</t>
  </si>
  <si>
    <t>Всего, в том числе:</t>
  </si>
  <si>
    <t>Бюджет Губкинского городского округа</t>
  </si>
  <si>
    <t>Федеральный бюджет</t>
  </si>
  <si>
    <t>Областной бюджет</t>
  </si>
  <si>
    <t>Иные источники</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</si>
  <si>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</si>
  <si>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Основное мероприятие  «Мероприятия по обеспечению безопасности дорожного движения»</t>
  </si>
  <si>
    <t xml:space="preserve">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
</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</si>
  <si>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</si>
  <si>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Основное мероприятие «Обеспечение деятельности (оказании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</si>
  <si>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"Организация транспортного обслуживания населения в пригородном межмуниципальном сообщении"</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</si>
  <si>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2014-2020  годы»</t>
  </si>
  <si>
    <t>1.2.2.</t>
  </si>
  <si>
    <t xml:space="preserve">Основное мероприятие «Мероприятия, направленные на мотивацию к здоровому образу жизни» </t>
  </si>
  <si>
    <t>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</si>
  <si>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</si>
  <si>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Основное мероприятие  «Мероприятия, направленные  на повышение эффективности работы системы профилактики безнадзорности и правонарушений»</t>
  </si>
  <si>
    <t>Основное мероприятие «Создание и организация деятельности территориальных комиссий по делам несовершеннолетних и защите их прав»</t>
  </si>
  <si>
    <t xml:space="preserve">1.4. </t>
  </si>
  <si>
    <t>Подпрограмма 1 "Развитие дошкольного образования"</t>
  </si>
  <si>
    <t>Подпрограмма 2 "Развитие общего образования"</t>
  </si>
  <si>
    <t>Подпрограмма 3 "Развитие дополнительного образования детей, поддержка талантливых и одаренных детей"</t>
  </si>
  <si>
    <t>Подпрограмма 4 "Здоровое поколение"</t>
  </si>
  <si>
    <t>Подпрограмма 5 "Методическая поддержка педагогических работников образовательных организаций"</t>
  </si>
  <si>
    <t>Подпрограмма 6 "Обеспечение безопасного, качественного отдыха и оздоровления детей в летний период"</t>
  </si>
  <si>
    <t>Подпрограмма 7 "Развитие  муниципальной кадровой политики в органах местного самоуправления Губкинского городского округа"</t>
  </si>
  <si>
    <t>Подпрограмма 8 "Обеспечение реализации муниципальной программы"</t>
  </si>
  <si>
    <t xml:space="preserve">Основное мероприятие "Развитие моделей и форм вовлечения молодежи в трудовую и экономическую деятельность" </t>
  </si>
  <si>
    <t xml:space="preserve">Основное мероприятие "Мероприятия по развитию активности и вовлечению всех групп молодежи в социальную практику" </t>
  </si>
  <si>
    <t xml:space="preserve">Основное мероприятие  "Мероприятия по поддержке и социальной адаптации отдельных категорий граждан" </t>
  </si>
  <si>
    <t>Основное мероприятие  "Реализация молодежной политики на сельских территориях Губкинского городского округа "</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</si>
  <si>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 "</t>
  </si>
  <si>
    <t>всего, в том числе:</t>
  </si>
  <si>
    <t>Основное мероприятие  "Мероприятия по патриотическому воспитанию граждан в ходе историко-патриотических мероприятий"</t>
  </si>
  <si>
    <t>Основное мероприятие  "Мероприятия по обеспечению жильем молодых семей"</t>
  </si>
  <si>
    <t>Основное мероприятие "Мероприятия по обеспечению жильем молодых семей (за счет средств субсидий из областного бюджета)"</t>
  </si>
  <si>
    <t>Основное мероприятие "Мероприятия по созданию модельных библиотек"</t>
  </si>
  <si>
    <t>Основное мероприятие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</si>
  <si>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Основное мероприятие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</si>
  <si>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Основное мероприятие "Обеспечение актуализации и сохранности библиотечных фондов, комплектование библиотек"</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</si>
  <si>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</si>
  <si>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Основное мероприятие "Государственная поддержка муниципальных учреждений культуры"</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</si>
  <si>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</si>
  <si>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Основное мероприятие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</si>
  <si>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Подпрограмма 5                                                  "Развитие киноискусства Губкинского городского округа  на 2014 - 2020 годы"</t>
  </si>
  <si>
    <t>Основное мероприятие "Мероприятия по событийному туризму"</t>
  </si>
  <si>
    <t>Основное мероприятие "Организация бухгалтерского обслуживания учреждений"</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</si>
  <si>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</si>
  <si>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 xml:space="preserve">Основное мероприятие "Организация административно - хозяйственного обслуживания учреждений" </t>
  </si>
  <si>
    <t>Подпрограмма 1                                                                                      Социальная поддержка отдельных категорий граждан</t>
  </si>
  <si>
    <t>1.1.34.</t>
  </si>
  <si>
    <t>1.1.35</t>
  </si>
  <si>
    <t xml:space="preserve">Основное мероприятие "Выплата компенсации части родительской платы за присмотр уход за детьми в образовательных организациях, реализующих основную образовательную программу" </t>
  </si>
  <si>
    <t>Основное мероприятие "Организация и проведение социально-культурных мероприятий для многодетных семей и семей, воспитывающих детей-инвалидов"</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</si>
  <si>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</si>
  <si>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"Повышение доступности и качества реабилитационных услуг для инвалидов"</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</si>
  <si>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</si>
  <si>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жильем отдельных категорий граждан, установленных Федеральным законом от 12 января 1995г. № 5-ФЗ «О ветеранах» в соответствии с Указом Президента РФ от 7 мая 2008г. №714 «Об обеспечении жильем ветеранов ВОВ 1941-1945гг.»</t>
  </si>
  <si>
    <t>Основное мероприятие "Обеспечение жильем отдельных категорий граждан, установленных Федеральным законом от 12 января 1995г. №5-ФЗ «О ветеранах» и от 24 ноября 1995г. №181-ФЗ «О социальной защите инвалидов в РФ»</t>
  </si>
  <si>
    <t xml:space="preserve">Подпрограмма 6 "Обеспечение реализации муниципальной программы «Социальная поддержка граждан в Губкинском городском округе» </t>
  </si>
  <si>
    <t>Основное мероприятие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</si>
  <si>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 xml:space="preserve">Основное мероприятие "Осуществление деятельности по опеке и попечительству в отношении совершеннолетних лиц"   </t>
  </si>
  <si>
    <t xml:space="preserve">Основное мероприятие "Организация предоставления ежемесячных денежных компенсаций расходов по 
оплате жилищно-коммунальных услуг"  </t>
  </si>
  <si>
    <t>Подпрограмма 1 «Развитие физической культуры и массового спорта в Губкинском городском округе на 2014-2020 годы»</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</si>
  <si>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 в Губкинскои городском округе"</t>
  </si>
  <si>
    <t>Основное мероприятие "Адресная финансовая поддержка спортивных организаций, осуществляющих подготовку спортивного резерва для сборных команд Российской Федерации»</t>
  </si>
  <si>
    <t>Подпрограмма 2 «Развитие футбола в Губкинском городском округе на 2014-2020 годы»</t>
  </si>
  <si>
    <t>Подпрограмма 3 «Губкинская школа здоровья на 2014-2020 годы»</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</si>
  <si>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</si>
  <si>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Основное мероприятие "Обеспечение функций органов   местного самоуправления»</t>
  </si>
  <si>
    <t>Основное мероприятие "Организация бухгалтерского обслуживания учреждений в рамках подпрограммы «Обеспечение реализации муниципальной программы «Развитие физической культуры и спорта в Губкинском городском округе"</t>
  </si>
  <si>
    <t>Всего, том числе:</t>
  </si>
  <si>
    <t xml:space="preserve">Федеральный бюджет </t>
  </si>
  <si>
    <t>Основное мероприятие  "Мероприятия, направленные на повышение уровня профессионального мастерства"</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</si>
  <si>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</si>
  <si>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Основное мероприятие  "Возмещение части процентной ставки по долгосрочным, среднесрочным и краткосрочным кредитам, взятым малыми формами хозяйствования </t>
  </si>
  <si>
    <t>Подпрограмма 1 «Подготовка проектов планировки территорий Губкинского городского округа»</t>
  </si>
  <si>
    <t>Основное мероприятие  «Проектные работы по планировке территории округа»</t>
  </si>
  <si>
    <t>Подпрограмма 2 «Капитальный ремонт многоквартирных домов Губкинского городского округа»</t>
  </si>
  <si>
    <t>Основное мероприятие  «Капитальный ремонт многоквартирных домов»</t>
  </si>
  <si>
    <t>Подпрограмма 3 «Переселение граждан из аварийного жилищного фонда Губкинского городского округа»</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</si>
  <si>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</si>
  <si>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Подпрограмма 4 «Энергосбережение и повышение энергетической эффективности бюджетной сферы Губкинского городского округа»</t>
  </si>
  <si>
    <t>Подпрограмма 5 «Улучшение среды обитания населения  Губкинского городского округа»</t>
  </si>
  <si>
    <t>Основное мероприятие  «Мониторинг окружающей среды»</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</si>
  <si>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</si>
  <si>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Основное мероприятие «Проектирование и строительство сетей водоснабжения»</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</si>
  <si>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2014-2020 годы»</t>
  </si>
  <si>
    <t>Муниципальная программа                                                                            "Развитие автомобильных дорог  общего пользования местного значения Губкинского городского округа на 2014-2020 годы"</t>
  </si>
  <si>
    <t>Подпрограмма 3                                                                  "Содержание улично-дорожной сети                           Губкинского городского округа на   2014-2020 годы"</t>
  </si>
  <si>
    <t xml:space="preserve">Основное мероприятие "Содержание и ремонт автомобильных дорог общего пользования местного значения"               </t>
  </si>
  <si>
    <t xml:space="preserve">Всего, в том числе: </t>
  </si>
  <si>
    <t>Подпрограмма 1. «Создание условий для развития информационного общества в Губкинском городском округе на 2014-2020 годы»</t>
  </si>
  <si>
    <t>Основное мероприятие «Обеспечение предоставления государственных и муниципальных услуг с применением информационных и телекоммуникационных технологий»</t>
  </si>
  <si>
    <t>Основное мероприятие  «Развитие и модернизация информационно-коммуникационной инфраструктуры связи»</t>
  </si>
  <si>
    <t>Основное мероприятие  «Обеспечение информационной открытости, прозрачности механизмов управления и доступности информации»</t>
  </si>
  <si>
    <t>Подпрограмма 2. «Повышение качества и доступности государственных и муниципальных услуг»</t>
  </si>
  <si>
    <t>Основное мероприятие  «Создание условий для предоставления государственных и муниципальных услуг по принципу «одного окна» на базе МАУ МФЦ»</t>
  </si>
  <si>
    <t>Подпрограмма 1 "Развитие имущественных отношений в Губкинском городском округе на 2014-2020 годы муниципальной программы Развитие имущественно-земельных отношений в Губкинском городском округе на 2014-2020 годы"</t>
  </si>
  <si>
    <t>Основное мероприятие  "Мероприятия по эффективному использованию и оптимизации состава муниципального имущества"</t>
  </si>
  <si>
    <t xml:space="preserve">Основное мероприятие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t>
  </si>
  <si>
    <t>12.1.5.</t>
  </si>
  <si>
    <t>Основное мероприятие  "Создание и организация деятельности территориальных комиссий по делам несовершеннолетних и защите их прав "</t>
  </si>
  <si>
    <t>Подпрограмма 2 "Развитие земельных отношений в Губкинском городском округе на 2014 - 2020 годы"</t>
  </si>
  <si>
    <t>Основное мероприятие "Мероприятия, направленные на формирование земельных участков и их рыночной оценки"</t>
  </si>
  <si>
    <t>Подпрограмма 3 "Обеспечение реализации муниципальной программы «Развитие имущественно-земельных отношений в Губкинском городском округе на 2014 - 2020 годы"</t>
  </si>
  <si>
    <t>Основное мероприятие "Обеспечение функций органов местного самоуправления в сфере развития имущественно-земельных отношений на территории Губкинского городского округа"</t>
  </si>
  <si>
    <t>Муниципальная программа 15 «Устойчивое развитие сельских населенных пунктов Губкинского городского округа на 2014-2020 годы»</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</si>
  <si>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</si>
  <si>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Количество субъектов малого и среднего предпринимательства, получателей целевых грантов на уплату первого взноса при заключении договора лизинга оборудования, выплату по передаче прав на франшизу (паушальный взнос)</t>
  </si>
  <si>
    <t>Количество субъектов малого и среднего предпринимательства, получателей субсидии</t>
  </si>
  <si>
    <t>Мероприятие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 выплату по передаче прав на франшизу (паушальный взнос)»</t>
  </si>
  <si>
    <t>Мероприятие «Субсидирование части затрат субъектов социального предпринимательства - субъектов малого и среднего предпринимательства, осуществляющих социально ориентированную деятельность, направленную на достижение общественно полезных целей, улучшение условий жизнедеятельности гражданина и (или) расширение его возможностей самостоятельно обеспечивать свои основные жизненные потребности, а также на обеспечение занятости, оказание поддержки инвалидам, гражданам пожилого возраста и лицам, находящимся в трудной жизненной ситуации»</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</si>
  <si>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 на 2014-2020 годы"</t>
  </si>
  <si>
    <t>Мероприятие "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бизнес-проектов в приоритетных для экономики Губкинского городского округа видах предпринимательской деятельности"</t>
  </si>
  <si>
    <t>Увеличилось количество  материалов, направленных из департаметов и федеральных структур</t>
  </si>
  <si>
    <t>Сотрудники редакций редакций участвовали в конкурсах, организованных администрацией и территориальным женсоветом</t>
  </si>
  <si>
    <t xml:space="preserve">В связи с уменьшением  количества необходимой для опубликования официальной информации </t>
  </si>
  <si>
    <t>Количество полос формата А3 в еженедельнике "Эфир Губкина" с официальной информацией о деятельности органов местного самоуправления и иной официальной информацией</t>
  </si>
  <si>
    <t>Количество полос формата А3 в приложении "Муниципальный вестник" к газете "Эфир Губкина" с официальной информацией о деятельности органов местного самоуправления и иной информацией</t>
  </si>
  <si>
    <t>Количество минут на телевидении "Губкин-ТВ" с официальной информацией о деятельности органов местного местного самоуправлени и иной официальной информацией</t>
  </si>
  <si>
    <t>часов</t>
  </si>
  <si>
    <t>В связи с тем, что ТРК "Мир Белгороья" осуществляет бесплатное информацинное сопровождение мероприятий, пароводимых на территории Губкинского городского округа, ГТРК "Белгород" также увеличило объем телепередач о ГТО</t>
  </si>
  <si>
    <t xml:space="preserve">Департамент внутренней и кадровой политики передавал на  универсальные тематические полосы </t>
  </si>
  <si>
    <t>В связи с необходимостью расширения взаимодействия СМИ и ВГУП "Почта России" был проведен дополнительный конкурс</t>
  </si>
  <si>
    <t>Муниципальная программа «Развитие образования Губкинского городского округа на 2014-2020 годы»</t>
  </si>
  <si>
    <t>Основное мероприятие 4.2.1. Мероприятия</t>
  </si>
  <si>
    <t>Основное мероприятие 1.1: «Мероприятия по эффективному использованию и оптимизации состава муниципального имущества»</t>
  </si>
  <si>
    <t>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t>
  </si>
  <si>
    <t>Количество разработанной проектно-сметной документации на осуществление капитального
ремонта гидротехнических сооружений,
находящихся в муниципальной собственности</t>
  </si>
  <si>
    <t>2.1.1.</t>
  </si>
  <si>
    <t>2.1.2.</t>
  </si>
  <si>
    <t>2.1.3.</t>
  </si>
  <si>
    <t>2.1.4.</t>
  </si>
  <si>
    <t>Предоставление в собственность, аренду либо в постоянное (бессрочное) пользование земельных участков</t>
  </si>
  <si>
    <t>2.1.5.</t>
  </si>
  <si>
    <t>Количество арендуемых земельных участков под объектами муниципальной собственности</t>
  </si>
  <si>
    <t>Приобретение оборудования, шт.</t>
  </si>
  <si>
    <t xml:space="preserve"> Уровень ежегодного достижения показателей Программы  и ее подпрограмм</t>
  </si>
  <si>
    <t>Доля муниципальных  служащих  органов местного самоуправления  городского округа, прошедших обучение, переподготовку, повышение квалификации, от общего количества  муниципальных служащих</t>
  </si>
  <si>
    <t>Охват руководящих и педагогических работников различными формами повышения квалификации</t>
  </si>
  <si>
    <t>Основное мероприятие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t>
  </si>
  <si>
    <t xml:space="preserve">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</si>
  <si>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</si>
  <si>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Укомплектованность образовательной организации воспитанниками</t>
  </si>
  <si>
    <t xml:space="preserve"> Уровень выполнения  показателей, доведённых муниципальным заданием</t>
  </si>
  <si>
    <t>Основное мероприятие  "Строительство дошкольных образовательных организаций"</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</si>
  <si>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</si>
  <si>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Удовлетворенность населения качеством дошкольного образования  от общего числа опрошенных родителей, дети которых посещающих детские дошкольные организации</t>
  </si>
  <si>
    <t xml:space="preserve"> Количество введённых в эксплуатацию объектов  </t>
  </si>
  <si>
    <t>Основное мероприятие "Поддержка альтернативных форм представления дошкольного образования (за счет средств  городского  округа и областного бюджета)"</t>
  </si>
  <si>
    <t>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t>
  </si>
  <si>
    <t>Качество  знаний  учащихся</t>
  </si>
  <si>
    <t>Удельный вес обучающихся в современных условиях (создано от 80% до 100% современных условий)</t>
  </si>
  <si>
    <t>Удельный вес педагогических работников, охваченных мерами социальной поддержки в виде выплат за классное руководство и выплат по ипотечному кредиту, от общего количества педагогических работников общеобразовательных организаций</t>
  </si>
  <si>
    <t>Основное мероприятие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</si>
  <si>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2.2.1.</t>
  </si>
  <si>
    <t>Доля обучающихся, обеспеченных качественными услугами школьного образования</t>
  </si>
  <si>
    <t xml:space="preserve"> Соотношение средней заработной платы педагогических работников общего образования к средней заработной плате субъекта РФ</t>
  </si>
  <si>
    <t>Доля детей с ограниченными возможностями здоровья, детей-инвалидов, получающих общедоступное и бесплатное образование в рамках государственного стандарта общего образования, от общей численности детей с ограниченными возможностями здоровья, детей-инвалидов в округе, подлежащих обучению</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</si>
  <si>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</si>
  <si>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2.2.2.</t>
  </si>
  <si>
    <t xml:space="preserve"> Укомплектованность образовательной организации обучающимися</t>
  </si>
  <si>
    <t xml:space="preserve"> Уровень выполнения  показателей,  доведённых муниципальным заданием</t>
  </si>
  <si>
    <t>2.2.3.</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</si>
  <si>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</si>
  <si>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Мероприятие "Укрепление материально-технической базы подведомственных общеобразовательных организаций"</t>
  </si>
  <si>
    <t>2.2.3.1.</t>
  </si>
  <si>
    <t>2.2.4.</t>
  </si>
  <si>
    <t>2.2.5.</t>
  </si>
  <si>
    <t xml:space="preserve"> Процент освоения выделенных денежных средств</t>
  </si>
  <si>
    <t>Основное мероприятие "Создание в общеобразовательных организациях, расположенных в сельской местности, условий для занятия физической культурой и спортом"</t>
  </si>
  <si>
    <t>Удовлетворенность населения качеством общего образования от общего числа опрошенных родителей, дети которых посещают общеобразовательные организации"</t>
  </si>
  <si>
    <t>Основное мероприятие "Обеспечение видеонаблюдения аудиторий пунктов проведения единого государственного экзамена"</t>
  </si>
  <si>
    <t>Доля аудиторий пунктов проведения единого государственного экзамена, обеспеченных системой видеонаблюдения, в общем количестве аудиторий пунктов проведения единого государственного экзамена</t>
  </si>
  <si>
    <t>Доля обучающихся, обеспеченных качественным горячим питанием</t>
  </si>
  <si>
    <t>Доля образовательных организаций,  в которых имеются современные столовые</t>
  </si>
  <si>
    <t xml:space="preserve"> Доля обучающихся общеобразовательных организаций, участвующих в мероприятиях, направленных на формирование здорового образа жизни и культуры питания</t>
  </si>
  <si>
    <t>2.2.6.</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</si>
  <si>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</si>
  <si>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</si>
  <si>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 xml:space="preserve"> Доля обязательств, взятых регионом по субсидированию первоначального взноса по выданным кредитам</t>
  </si>
  <si>
    <t>Основное мероприятие "Выплата ежемесячного денежного вознаграждения за классное руководство"</t>
  </si>
  <si>
    <t>2.2.7.</t>
  </si>
  <si>
    <t xml:space="preserve"> Доля педагогических работников, получающих вознаграждение за классное руководство,  к общему числу педагогических работников, выполняющих функции классного руководителя</t>
  </si>
  <si>
    <t>Доля детей, охваченных дополнительными образовательными программами в организациях дополнительного образования детей, подведомственных управлению образования, в общей численности детей школьного возраста</t>
  </si>
  <si>
    <t>Удельный вес численности обучающихся по дополнительным образовательным программам, участвующих в олимпиадах  и конкурсах различного уровня, в общей численности обучающихся по дополнительным образовательным программам</t>
  </si>
  <si>
    <t>Уровень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t>
  </si>
  <si>
    <t xml:space="preserve"> Охват  детей,  получающих дополнительное образование  в детских школах искусств, подведомственных управлению культуры</t>
  </si>
  <si>
    <t>2.3.1.</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</si>
  <si>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</si>
  <si>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Сохранение контингента обучающихся в организации дополнительного образования</t>
  </si>
  <si>
    <t>2.3.2.</t>
  </si>
  <si>
    <t>2.3.3.</t>
  </si>
  <si>
    <t>2.3.4.</t>
  </si>
  <si>
    <t>Основное мероприятие "Мероприятия по выявлению, развитию и поддержке одаренных детей</t>
  </si>
  <si>
    <t xml:space="preserve"> Доля детей, ставших победителями и призерами муниципальных, областных, всероссийских, международных конкурсов, в общей численности детей, участвующих в указанных конкурсах</t>
  </si>
  <si>
    <t xml:space="preserve"> Доля детей, включенных в систему выявления, развития одаренных детей, от общей численности обучающихся в общеобразовательных организациях</t>
  </si>
  <si>
    <t xml:space="preserve"> Доля школьников, получивших выше  50 % от максимального балла за выполнение олимпиадных работ в ходе регионального этапа всероссийской олимпиады школьников, от общего количества участников</t>
  </si>
  <si>
    <t>Удовлетворенность населения качеством дополнительного образования от общего числа опрошенных родителей, дети которых посещают организации дополнительно образования</t>
  </si>
  <si>
    <t>Удельный вес  детей и подростков, успешно социализированных  в общество сверстников, от общего количества получивших   специализированную помощь</t>
  </si>
  <si>
    <t xml:space="preserve"> Количество совместных мероприятий,  проведённых  МБУ "Центр психолого-педагогической, медицинской и социальной помощи"  с педагогами образовательных организаций</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</si>
  <si>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</si>
  <si>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Количество получателей услуги по диагностике и консультированию коррекционно-развивающего и компенсирующего характера, чел.</t>
  </si>
  <si>
    <t xml:space="preserve"> Уровень выполнения  показателей, доведённых муниципальным заданием, %</t>
  </si>
  <si>
    <t>2.4.1.</t>
  </si>
  <si>
    <t>2.4.2.</t>
  </si>
  <si>
    <t xml:space="preserve"> Доля проведённых  индивидуально-ориентированных и коррекционно-развивающих программ с детьми в общем объеме запланированных мероприятий</t>
  </si>
  <si>
    <t>Количество проведённых  методических мероприятий для руководителей и педагогов образовательных организаций</t>
  </si>
  <si>
    <t>Удельный вес педагогических и руководящих работников, принявших участие в мероприятиях различного уровня</t>
  </si>
  <si>
    <t>Основное мероприятие "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</si>
  <si>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Методическая  поддержка педагогических и руководящих работников образовательных организаций, количество получателей </t>
  </si>
  <si>
    <t>Уровень выполнения  показателей,  доведённых муниципальным заданием</t>
  </si>
  <si>
    <t>Основное мероприятие "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</si>
  <si>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2.5.1.</t>
  </si>
  <si>
    <t>2.5.2.</t>
  </si>
  <si>
    <t>Процент освоения выделенных денежных средств</t>
  </si>
  <si>
    <t xml:space="preserve"> Доля педагогических и руководящих работников, прошедших профессиональную подготовку, переподготовку и повышение квалификации, в общей  численности педагогических и руководящих работников</t>
  </si>
  <si>
    <t>2.5.3.</t>
  </si>
  <si>
    <t>2.5.4.</t>
  </si>
  <si>
    <t xml:space="preserve"> Процент проведения мероприятий в целях развития творческого потенциала для педагогических работников образовательных организаций  в общем объеме запланированных мероприятий</t>
  </si>
  <si>
    <t>Основное мероприятие "Субсидии на мероприятия по проведению оздоровительной кампании детей"</t>
  </si>
  <si>
    <t xml:space="preserve"> Доля детей, охваченных  организованным отдыхом и оздоровлением  на базе оздоровительных лагерей   с дневным пребыванием   в учреждениях, подведомственных управлению образования, в общей численности детей в  общеобразовательных организациях</t>
  </si>
  <si>
    <t>Доля детей, охваченных отдыхом и оздоровлением, а также  спортивно-досуговой деятельностью в МБОУ «СОК «Орлёнок», от общего количества школьников</t>
  </si>
  <si>
    <t>2.6.1.</t>
  </si>
  <si>
    <t>Доля детей, находящихся в трудной жизненной ситуации, охваченных организованным отдыхом и оздоровлением, в общем количестве выявленных детей, находящихся в трудной жизненной ситуации</t>
  </si>
  <si>
    <t>Основное мероприятие "Мероприятия по проведению оздоровительной кампании детей в лагерях с дневным пребыванием и лагерях труда и отдыха"</t>
  </si>
  <si>
    <t>Численность детей школьного возраста, оздоровленных на базе пришкольных лагерей, лагерей труда и отдыха</t>
  </si>
  <si>
    <t>2.6.2.</t>
  </si>
  <si>
    <t>2.6.3.</t>
  </si>
  <si>
    <t>2.6.4.</t>
  </si>
  <si>
    <t xml:space="preserve"> Численность отдыхающих МБОУ «СОК «Орлёнок»</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</si>
  <si>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</si>
  <si>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Численность детей школьного возраста, оздоровленных на базе загородных оздоровительных организаций стационарного типа</t>
  </si>
  <si>
    <t xml:space="preserve"> Доля муниципальных  служащих, должностные обязанности которых содержат утвержденные показатели результативности</t>
  </si>
  <si>
    <t>Доля муниципальных  служащих  городского округа, прошедших обучение, переподготовку, повышение квалификации (в процентах от общего количества муниципальных служащих)</t>
  </si>
  <si>
    <t xml:space="preserve"> Доля муниципальных служащих городского округа, прошедших повышение квалификации по проектному управлению</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</si>
  <si>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</si>
  <si>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2.7.1.</t>
  </si>
  <si>
    <t>2.8.1.</t>
  </si>
  <si>
    <t>2.8.2.</t>
  </si>
  <si>
    <t>2.8.3.</t>
  </si>
  <si>
    <t>2.8.4.</t>
  </si>
  <si>
    <t>2.8.5.</t>
  </si>
  <si>
    <t xml:space="preserve"> Доля проведенных контрольно-надзорных процедур от  заявленных (запланированных)</t>
  </si>
  <si>
    <t>Основное мероприятие "Организация бухгалтерского обслуживания организаций"</t>
  </si>
  <si>
    <t>Процент обслуживания подведомственных образовательных организаций  в рамках организации, ведения бухгалтерского учета в общем количестве подведомственных образовательных организаций</t>
  </si>
  <si>
    <t>Процент обслуживания подведомственных образовательных организаций в рамках организации материально-технического снабжения, в общем количестве подведомственных  образовательных организаций</t>
  </si>
  <si>
    <t>Доля педагогических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</si>
  <si>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 xml:space="preserve"> Доля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</si>
  <si>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t>
  </si>
  <si>
    <t>Доля молодежи, охваченной мероприятиями по пропаганде здорового образа жизни и профилактике негативных явлений</t>
  </si>
  <si>
    <t>Уровень удовлетворенности граждан, проживающих в сельских местности, условиями жизнедеятельности</t>
  </si>
  <si>
    <t xml:space="preserve">Количество граждан, проживающих в сельской местности, улучшивших жилищные условия </t>
  </si>
  <si>
    <t>Количество молодых семей и молодых специалистов, работающих в сельской местности, проживающих или изъявивших желание проживать в сельской местности, улучшивших жилищные условия</t>
  </si>
  <si>
    <t>13.4.</t>
  </si>
  <si>
    <t>Основное мероприятие "Реализация мероприятий федеральной целевой программы "Устойчивое развитие сельских территорий на 2014-017 годы и на период до 2020 года" (за счет субсидии из федерального бюджета в части строительства сетей водоснабжения)"</t>
  </si>
  <si>
    <t>Уровень обеспеченности сельского населения питьевой водой</t>
  </si>
  <si>
    <t>Основное мероприятие "Софинансирование капитальных вложений (строительства, реконструкции) в объекты муниципальной собственности"</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</si>
  <si>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</si>
  <si>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Основное мероприятие «Разработка научно обоснованных проектов бассейнового природопользования»</t>
  </si>
  <si>
    <t>Основное  мероприятие «Мероприятия, направленные на формирование земельных участков и их рыночной оценки»</t>
  </si>
  <si>
    <t>Основное  мероприятие «Мероприятия в рамках подпрограммы «Развитие земельных отношений в Губкинском городском округе на 2014 - 2020 годы»</t>
  </si>
  <si>
    <t>12.2.2.</t>
  </si>
  <si>
    <t>Основное мероприятие  «Обеспечение функций органов местного самоуправления Губкинского городского округа в сфере развития имущественно-земельных отношений на территории Губкинского городского округа»</t>
  </si>
  <si>
    <t>12.3.3.</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</si>
  <si>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</si>
  <si>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</si>
  <si>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Основное мероприятие  "Поддержка альтернативных форм предоставления дошкольного образования (за счет средств бюджета городского округа и областного бюджета)"</t>
  </si>
  <si>
    <t>2.2.3.2.</t>
  </si>
  <si>
    <t>Мероприятие  "Реконструкция и капитальный ремонт учреждений образования"</t>
  </si>
  <si>
    <t>2.2.4.1.</t>
  </si>
  <si>
    <t>Основное мероприятие "Создание в общеобразовательных организациях, расположенных в сельскохозяйственной местности, условий для занятий физической культурой и спортом"</t>
  </si>
  <si>
    <t>Мероприятие "Создание в общеобразовательных организациях, расположенных в сельскохозяйственной местности, условий для занятий физической культурой и спортом"</t>
  </si>
  <si>
    <t>2.2.4.2.</t>
  </si>
  <si>
    <t>2.2.4.3.</t>
  </si>
  <si>
    <t>Мероприятие  "Создание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</si>
  <si>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Мероприятие "Создание в общеобразовательных организациях, расположенных в сельской местности, условий для занятий физической культурой и спортом за счет средств бюджета субъекта Российской Федерации""</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</si>
  <si>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</si>
  <si>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</si>
  <si>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Основное мероприятие "Обеспечение видеонаблюдения аудиторий пунктов проведения единого государственного экзамена</t>
  </si>
  <si>
    <t>Основное мероприятие "Мероприятия по выявлению, развитию и поддержке одаренных детей"</t>
  </si>
  <si>
    <t>ООсновное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</si>
  <si>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"Мероприятия"</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</si>
  <si>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</si>
  <si>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</si>
  <si>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</si>
  <si>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Основное мероприятие "Мероприятия по проведению оздоровительной кампании детей  в  лагерях с дневным пребыванием и лагерях труда и отдыха"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</si>
  <si>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</si>
  <si>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Основное мероприятие"Меры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</si>
  <si>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"Организация материально-технического снабжения подведомственных организаций"</t>
  </si>
  <si>
    <t>Основное мероприятие"Организация бухгалтерского обслуживания организаций"</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</si>
  <si>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t>
  </si>
  <si>
    <t>Основное мероприятие "Мероприятия молодежной политики, направленные на создание целостной системы молодежных информационных ресурсов"</t>
  </si>
  <si>
    <t>Доля молодежи, охваченной мероприятиями по формированию системы духовно-нравственных ценностей и гражданской культуры, %</t>
  </si>
  <si>
    <t>Форма 4 сводная. Сведения о ресурсном обеспечении муниципальных программ Губкинского городского округа за 1 квартал 2017 года</t>
  </si>
  <si>
    <t>Форма 2 сводная Сведения о достижении значений целевых показателей муниципальных программ Губкинского городского округа за 1 квартал 2017 года</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</si>
  <si>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</si>
  <si>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Качество знаний обучающихся  общеобразовательных организаций</t>
  </si>
  <si>
    <t>Удельный вес воспитанников дошкольных образовательных организаций, обучающихся по программам, соответствующим федеральным государственным образовательным стандартам дошкольного образования, в общей численности воспитанников дошкольных образовательных организаций</t>
  </si>
  <si>
    <t>Доля детей, охваченных  организованным отдыхом и оздоровлением  на базе оздоровительных лагерей   с дневным пребыванием   в организациях, подведомственных управлению образования, в общей численности детей в  общеобразовательных организациях</t>
  </si>
  <si>
    <t>Уровень ежегодного достижения показателей Программы  и ее подпрограмм</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</si>
  <si>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</si>
  <si>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 xml:space="preserve"> Доля воспитанников, обеспеченных качественными услугами дошкольного образования</t>
  </si>
  <si>
    <t>Удельный вес численности детей, занимающихся в спортивных кружках, организованных на базе общеобразовательных организаций, в общей численности обучающихся в общеобразовательных организациях (в сельской местности)</t>
  </si>
  <si>
    <t>Подпрограмма 1 "Молодежная политика на 2014-2020 годы"</t>
  </si>
  <si>
    <t xml:space="preserve">Подпрограмма 3 «Обеспечение жильем молодых семей на 2014-2020 годы» </t>
  </si>
  <si>
    <t>Подпрограмма 2 "Патриотическое воспитание граждан на 2014-2020 годы "</t>
  </si>
  <si>
    <t xml:space="preserve"> Количество обращений пользователей к справочно – поисковому аппарату общедоступных библиотек   </t>
  </si>
  <si>
    <t>Основное  мероприятие "Социальная поддержка Героев Социалистического Труда и полных кавалеров ордена Трудовой Славы"</t>
  </si>
  <si>
    <t>Основное  мероприятие  "Оплата ежемесячных денежных выплат  реабилитированным лицам"</t>
  </si>
  <si>
    <t>Соотношение  средней заработной платы социальных работников социальных и средней заработной платы в Белгородской области</t>
  </si>
  <si>
    <t>Мероприятие "Оплата жилищно-коммунальных услуг отдельным категориям граждан в соответствии с Федеральным законом от 12.01.1995 г. № 5-ФЗ «О ветеранах» (за счет субвенций из федерального бюджета)"</t>
  </si>
  <si>
    <t>Количество граждан, получивших услуги по оплате жилищно-коммунальных услуг в денежной форме в соответствии с Федеральным законом от 12.01.1995 г. № 5-ФЗ «О ветеранах»</t>
  </si>
  <si>
    <t>Мероприятие "Оплата жилищно-коммунальных услуг отдельным категориям граждан в соответствии с Федеральным законом от 24.11.1995 г. № 181-ФЗ «О социальной защите инвалидов в Российской Федерации» (за счет субвенций из федерального бюджета)"</t>
  </si>
  <si>
    <t>Количество ветеранов Великой Отечественной войны, которым вручены персональные поздравления Президента РФ</t>
  </si>
  <si>
    <t xml:space="preserve">Количество ветеранов Великой Отечественной войны,  принявших участие в мероприятиях по проведению празднования годвщин Победы в Великой Отечественной войне 1941-1945 гг. </t>
  </si>
  <si>
    <t>Основное мероприятие "Мероприятия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</si>
  <si>
    <t>Количество замещающих семей, воспитывающих детей-сирот, детей, оставшихся без  попечения родителей</t>
  </si>
  <si>
    <t xml:space="preserve">Доля инвалидов, прошедших социально-культурную и социально-средовую реабилитацию, в общем количестве инвалидов </t>
  </si>
  <si>
    <t>Мероприятие "Организация работы  пункта проката средств реабилитации для граждан, постоянно действующей фотовыставки «Преодоление» и экскурсий для инвалидов"</t>
  </si>
  <si>
    <t>Мероприятие "Организация и проведение фестивалей, конкурсов и  мероприятий для инвалидов и детей-инвалидов"</t>
  </si>
  <si>
    <t>Количество социально ориентированных некоммерческих организаций, получивших  субсидию из средств бюджета городского округа</t>
  </si>
  <si>
    <t>Основное мероприятие "Обеспечение жильем отдельных категорий граждан, установленных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</si>
  <si>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Основное мероприятие "Обеспечение жильем отдельных категорий граждан, установленных федеральными законами от 12 января 1995г. 
№5-ФЗ «О ветеранах» и от 24 ноября 1995г. №181-ФЗ «О социальной защите инвалидов в РФ»</t>
  </si>
  <si>
    <t>Доля газетных площадей с информацией о деятельности органов местного самоуправления, в общем объеме тиража</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</si>
  <si>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</si>
  <si>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Доля граждан, использующих механизм получения государственных и муниципальных услуг в электронной форме, %</t>
  </si>
  <si>
    <t>Подпрограмма 7 «Развитие муниципальной кадровой политики  в органах местного самоуправления Губкинского городского округа»</t>
  </si>
  <si>
    <t>увеличение объемов финансирования из федерального и областного бюджетов</t>
  </si>
  <si>
    <t>Основное мероприятие "Реализация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2014–2020 годы"</t>
  </si>
  <si>
    <t>Муниципальная программа "Развитие информационного общества в Губкинском городском округе на 2014-2020 годы"</t>
  </si>
  <si>
    <t>В связи с тем, что не обновляется программное обеспечение на 13 терминалах, система их не видит. Направлена заявка исполнителю МУП «НИС» Оскол» на устранение неисправности.</t>
  </si>
  <si>
    <t>Значение показателя, основанное на данных из системы электронной очереди в МАУ МФЦ.</t>
  </si>
  <si>
    <t>Основное мероприятие «Совершенствование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</si>
  <si>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</si>
  <si>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Подпрограмма 2 "Патриотическое воспитание граждан на 2014-2020 годы"</t>
  </si>
  <si>
    <t>Подпрограмма 2  "Развитие музейного дела Губкинского городского округа  на 2014 - 2020 годы"</t>
  </si>
  <si>
    <t>Подпрограмма 2  Социальное обслуживание населения</t>
  </si>
  <si>
    <t>Подпрограмма 3 Социальная поддержка семьи и детей</t>
  </si>
  <si>
    <t xml:space="preserve">Подпрограмма 4  Доступная среда для инвалидов и маломобильных групп населения </t>
  </si>
  <si>
    <t>Подпрограмма 5 Обеспечение жильем отдельных категорий граждан</t>
  </si>
  <si>
    <t>Подпрограмма 2 "Развитие торговли на территории Губкинского городского округа на 2014-2020 годы"</t>
  </si>
  <si>
    <t>Подпрограмма 3 "Развитие и поддержка малого и среднего предпринимательства в Губкинском городском округе на 2014 – 2020 годы"</t>
  </si>
  <si>
    <t>3.3.1.3.</t>
  </si>
  <si>
    <t>Основное мероприятие  "Мероприятия по обеспечению жильем молодых семей (за счет средств субсидий из федерального бюджета)"</t>
  </si>
  <si>
    <t>х</t>
  </si>
  <si>
    <t>Муниципальная программа «Развитие информационного общества в Губкинском городском округе на 2014 - 2020 годы»</t>
  </si>
  <si>
    <t>Муниципальная программа "Развитие имущественно-земельных отношений в Губкинском городском округе на 2014-2020 годы"</t>
  </si>
  <si>
    <t>Муниципальная программа "Социальная поддержка граждан в Губкинском городском округе на 2014-2020 годы"</t>
  </si>
  <si>
    <t>Муниципальная программа «Развитие физической культуры и спорта в Губкинском городском округе на 2014-2020 годы»</t>
  </si>
  <si>
    <t>Подпрограмма 3 "Развитие театрального искусства Губкинского городского  округа  на 2014 -2020 годы"</t>
  </si>
  <si>
    <t>Подпрограмма 4 "Развитие культурно - досуговой деятельности и народного творчества Губкинского городского округа  на 2014 - 2020 годы"</t>
  </si>
  <si>
    <t>Подпрограмма 6 "Развитие туризма Губкинского городского округа  на 2014 - 2020 годы"</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</si>
  <si>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</si>
  <si>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11.1.1.1.</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</si>
  <si>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</si>
  <si>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 xml:space="preserve">Подпрограмма 1 "Развитие библиотечного дела Губкинского городского округа  на 2014 -2020 годы"                                                        </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</si>
  <si>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</si>
  <si>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Основное мероприятие «Модернизация и развитие программного и технического комплекса корпоративной сети органов местного самоуправления Губкинского городского округа»</t>
  </si>
  <si>
    <t>Мероприятие «Организационно-планировочные и инженерные меры совершенствования организации движения транспорта и пешеходов»</t>
  </si>
  <si>
    <t>Удельный вес  детей и подростков, успешно социализированных  в общество сверстников, от общего количества получивших   специализированную помощь, %</t>
  </si>
  <si>
    <t>Мероприятие "Приобретение медицинского диагностического и коррекционного оборудования для детей-инвалидов для общеобразова-тельных организа-ций Губкинского городского округа"</t>
  </si>
  <si>
    <r>
      <t xml:space="preserve">Основное мероприятие  </t>
    </r>
    <r>
      <rPr>
        <b/>
        <sz val="12"/>
        <rFont val="Times New Roman"/>
        <family val="1"/>
        <charset val="204"/>
      </rPr>
      <t xml:space="preserve"> </t>
    </r>
    <r>
      <rPr>
        <sz val="12"/>
        <rFont val="Times New Roman"/>
        <family val="1"/>
        <charset val="204"/>
      </rPr>
      <t>«Модернизация и развитие программного и технического комплекса корпоративной сети органов местного самоуправления Губкинского городского округа»</t>
    </r>
  </si>
  <si>
    <r>
      <t>Основное мероприятие</t>
    </r>
    <r>
      <rPr>
        <b/>
        <sz val="12"/>
        <rFont val="Times New Roman"/>
        <family val="1"/>
        <charset val="204"/>
      </rPr>
      <t xml:space="preserve"> </t>
    </r>
    <r>
      <rPr>
        <sz val="12"/>
        <rFont val="Times New Roman"/>
        <family val="1"/>
        <charset val="204"/>
      </rPr>
      <t>«Совершенствование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r>
  </si>
  <si>
    <r>
      <t xml:space="preserve">Основное мероприятие </t>
    </r>
    <r>
      <rPr>
        <b/>
        <sz val="12"/>
        <rFont val="Times New Roman"/>
        <family val="1"/>
        <charset val="204"/>
      </rPr>
      <t xml:space="preserve"> </t>
    </r>
    <r>
      <rPr>
        <sz val="12"/>
        <rFont val="Times New Roman"/>
        <family val="1"/>
        <charset val="204"/>
      </rPr>
      <t>«Обеспечение информационной безопасности в МАУ МФЦ»</t>
    </r>
  </si>
  <si>
    <r>
      <t xml:space="preserve">Превышение показателя связано  с увеличением численности детей, находящихся в очереди на получение места в ДОУ (выдача путевок будет проведена в июне 2017 года)                                                                                                                       </t>
    </r>
    <r>
      <rPr>
        <b/>
        <sz val="9"/>
        <color indexed="8"/>
        <rFont val="Times New Roman"/>
        <family val="1"/>
        <charset val="204"/>
      </rPr>
      <t/>
    </r>
  </si>
  <si>
    <r>
      <t xml:space="preserve">Качество знаний расчитывалось по итогам работы за 3 учебную четверть. Отклонение от планового показателя связано с тем, что  в 3 четверти не проходят аттестацию обучающиеся 10 и 11 классов.                                                                                          </t>
    </r>
    <r>
      <rPr>
        <b/>
        <sz val="9"/>
        <rFont val="Times New Roman"/>
        <family val="1"/>
        <charset val="204"/>
      </rPr>
      <t/>
    </r>
  </si>
  <si>
    <r>
      <t xml:space="preserve">Отклонение от показателя в сторону уменьшения связано с расчетом показателя  за 3 месяца, что не отражает реальное  количество служащих, получивших дополнительное образование                                                                                                                                        </t>
    </r>
    <r>
      <rPr>
        <b/>
        <sz val="9"/>
        <rFont val="Times New Roman"/>
        <family val="1"/>
        <charset val="204"/>
      </rPr>
      <t/>
    </r>
  </si>
  <si>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от общего количества работников, не замещающих должности муниципальной службы органов местного самоуправления Губкинского городского округа, %</t>
  </si>
  <si>
    <t>Повышение квалификации работников, не замещающих должности муниципальной службы в 1 квартале 2017 года не проводилось</t>
  </si>
  <si>
    <t>Отклонение показателя связано с тем, что его анализ осуществляется за 1 квартал 2017 года. Итоговая оценка данного показателя будет производиться по итогам 2017 года.</t>
  </si>
  <si>
    <t>Данные анкетирования</t>
  </si>
  <si>
    <t xml:space="preserve">Отклонение связано с увеличением количества детей  в группах, организованных индивидуальными предпринимателями                                                                                                                              </t>
  </si>
  <si>
    <t>По данным анкетирования</t>
  </si>
  <si>
    <t>Превышение  показателя связано с  увеличением количества детей, занимающихся в учреждениях дополнительного образования, подведомственных управлению культуры</t>
  </si>
  <si>
    <t xml:space="preserve"> Итоговая оценка данного показателя будет производиться по итогам 2017 года. </t>
  </si>
  <si>
    <r>
      <t xml:space="preserve">Отклонение от показателя связано с расчетом показателя за 3 месяца, что не отражает реальную ситуацию по отдыху детей                                                                                                                                                                                                                        </t>
    </r>
    <r>
      <rPr>
        <b/>
        <sz val="9"/>
        <rFont val="Times New Roman"/>
        <family val="1"/>
        <charset val="204"/>
      </rPr>
      <t/>
    </r>
  </si>
  <si>
    <t>1300 детей - общее количество детей, охваченных организованным отдыхом на базе пришкольных лагерей</t>
  </si>
  <si>
    <t>Оздоровление детей на базе загородных оздоровительных организаций стационарного типа осуществляется только в летний период.</t>
  </si>
  <si>
    <t>1161 чел. - количество отдохнувших по 4-х часовым программам</t>
  </si>
  <si>
    <t>2.6.5.</t>
  </si>
  <si>
    <t>Удовлетворенность населения качеством организации отдыха и оздоровления детей и молодежи от общего числа опрошенных родителей, дети которых охвачены организованным отдыхом и оздоровлением на базе МБОУ СОК «Орленок»</t>
  </si>
  <si>
    <r>
      <t xml:space="preserve">Отклонение от показателя в сторону уменьшения связано с расчетом показателя  за 3 месяца, что не отражает реальное  количество служащих, получивших дополнительное образование                                                                                                                                                                        </t>
    </r>
    <r>
      <rPr>
        <b/>
        <sz val="9"/>
        <rFont val="Times New Roman"/>
        <family val="1"/>
        <charset val="204"/>
      </rPr>
      <t/>
    </r>
  </si>
  <si>
    <t>Обучение служащих проектному  управлению  в 1 квартале не проводилось</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</si>
  <si>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(в процентах от общего  количества работников, не замещающих должности муниципальной службы)</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</si>
  <si>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по проектному управлению (в процентах от общего количества работников, не  замещающих должности муниципальной службы)</t>
  </si>
  <si>
    <t>Повышение квалификации работников, не замещающих должности муниципальной службы в  1 квартале 2017 года не проводилось</t>
  </si>
  <si>
    <t>20 мероприятий (проведенные мероприятия профессиональной подготовки, переподготовки  и повышения  квалификации специалистов)</t>
  </si>
  <si>
    <t>Основное мероприятие "Получение дополнительного образования муниципальными служащими органов местного самоуправления"</t>
  </si>
  <si>
    <t>Основное мероприятие "Повышение квалификации работников, не замещающих должности муниципальной службы органов местного самоуправления Губкинского городского округа"</t>
  </si>
  <si>
    <t>Процент проведения профессиональной подготовки, переподготовки и повышения квалификации специалистов в общем объеме запланированных мероприятий</t>
  </si>
  <si>
    <t>Процент повышения квалификации работников,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t>
  </si>
  <si>
    <t>Основное мероприятие "Организация материально-технического снабжения подведомственных  организаций"</t>
  </si>
  <si>
    <t>Основное мероприятие "Меры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</si>
  <si>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населённых пунктах, рабочих посёлках (посёлках городского типа) на территории Белгородской области"</t>
  </si>
  <si>
    <t>Основное мероприятие  "Реконструкция и капитальный ремонт дошкольных образовательных организаций"</t>
  </si>
  <si>
    <t>2.1.6.</t>
  </si>
  <si>
    <t>Строительство дошкольных образовательных организаций</t>
  </si>
  <si>
    <t>Реконструкция и капитальный ремонт дошкольных образовательных организаций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</si>
  <si>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</si>
  <si>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2.7.2.</t>
  </si>
  <si>
    <t>Основное мероприятие  "Повышение квалификации работников, не замещающих должности муниципальной службы органов местного самоуправления Губкинского городского округа"</t>
  </si>
  <si>
    <t>Итоговая оценка данного показателя будет производиться по итогам 2017 года.</t>
  </si>
  <si>
    <t>Основное мероприятие "Обеспечение выполнения мероприятий в части повышения оплаты труда работникам учреждений культуры"</t>
  </si>
  <si>
    <t>Основное мероприятие «Обеспечение выполнения мероприятий в части повышения оплаты труда работникам учреждений культуры»</t>
  </si>
  <si>
    <t>Основное мероприятие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</si>
  <si>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Основное мероприятие "Мероприятия, направленные на проведение комплексных кадастровых работ на территории городского округа"</t>
  </si>
  <si>
    <t>Плановый показатель годовой</t>
  </si>
  <si>
    <t>Количество объектов (гидротехнических сооружений), находящихся в муниципальной собственности и подлежащих капитальному ремонту</t>
  </si>
  <si>
    <t>количество проверок</t>
  </si>
  <si>
    <t>По итогам проведения открытого конкурса заключены контракты на выполнение работ по капитальному ремонту многоквартирных домов. Срок выполнения работ до 01.11.2017</t>
  </si>
  <si>
    <t xml:space="preserve">По итогам проведения электронных аукционов на приобретение жилых помещений (квартир) для переселения граждан из аварийного жилищного фонда будут заключены муниципальные контракты. </t>
  </si>
  <si>
    <t>Показатель годовой.</t>
  </si>
  <si>
    <t>Сезонный вид работ.</t>
  </si>
  <si>
    <t>В 1 квартале не возникла необходимость в выполнении проектов планировкм территорий.</t>
  </si>
  <si>
    <t>Работы выполняются по мере возникновения необходимости в соответствием с постановлениями администрации Губкинского городского округа.</t>
  </si>
  <si>
    <t>Обучение в 1 квартале 2017 года не проводилось в связи с отсутствием необходимости.</t>
  </si>
  <si>
    <t>В соответствии с заключенными договорами на 1 квартал 2017 года.</t>
  </si>
  <si>
    <t xml:space="preserve">Протяженность построенных инженерных сетей на территории Губкинского городского округа </t>
  </si>
  <si>
    <t>Строительство водозабора в микрорайонах ИЖС Губкинского городского округа</t>
  </si>
  <si>
    <t>3.1.9.</t>
  </si>
  <si>
    <t>3.3.2.</t>
  </si>
  <si>
    <t>Показатель  Уровень выполнения параметров, доведенных муниципальным заданием</t>
  </si>
  <si>
    <t>Закрыты несколько предприятий общественного питания: Ресторан "Море Пива", бар "Пинта", бар "Рудный", Ресторан "Околица".
Открыты: кафе-пекарни "География вкуса", буфета "Доберман" и кофейни в ТРЦ "Спутник".</t>
  </si>
  <si>
    <t>Мероприятие запланировано на май 2017 года</t>
  </si>
  <si>
    <t>Согласно графику департамента АПК Белгородской области</t>
  </si>
  <si>
    <t xml:space="preserve">В 1 квартале 2017 года операций не производилось, т.к. изменились условия предоставления кредитов </t>
  </si>
  <si>
    <t>Мероприятие запланировано на 2 полугодие 2017 года</t>
  </si>
  <si>
    <t>В связи с увеличением детей оставшихся без попечения родителей</t>
  </si>
  <si>
    <t>исполнение в последующих периодах 2017 г.</t>
  </si>
  <si>
    <t>За 1 кв 2017 г. оборудование зданий и сооружений, инженерной инфраструктуры для потребностей инвалидов не производилось</t>
  </si>
  <si>
    <t>Численность обучающихся из многодетных семей формируется по факту предоставления справок гарантирующих получение меры соц. защиты многодетных семей. За 1 кв. 2017г. Данной мерой воспользовались 1241 чел.</t>
  </si>
  <si>
    <t>фактически данной мерой в течении 1кв. 2017г. воспользовались 212 обучающихся из многодетных семей, согласно представленных списков на оплату проезда.</t>
  </si>
  <si>
    <t xml:space="preserve">Численность обучающихся из многодетных семей формируется по факту предоставления справок гарантирующих получение меры соц. защиты многодетных семей.  Фактически за 1кв. 2017 г. справок представлено не было. </t>
  </si>
  <si>
    <t>исполнение предусматривается в последующих периодах 2017 г.</t>
  </si>
  <si>
    <t>5/71</t>
  </si>
  <si>
    <t>0</t>
  </si>
  <si>
    <t>проводится через год</t>
  </si>
  <si>
    <t>исполнение в 3 кв. 2017 г., приурочена ко Дню города</t>
  </si>
  <si>
    <t>исполнение в 4 кв. 2017 г. ( в ноябре)</t>
  </si>
  <si>
    <t>исполнение во 2 кв. 2017 г. (в июне)</t>
  </si>
  <si>
    <t>проведение спартакиады запланировано на 4 кв. 2017 года в рамках декады инвалидов</t>
  </si>
  <si>
    <t>исполнение предусматривается во 2 кв. 2017 г. (9 мая)</t>
  </si>
  <si>
    <t>исполнение предусматривается во 2 кв. 2017 г. (26 апреля)</t>
  </si>
  <si>
    <t>5.1.36.</t>
  </si>
  <si>
    <t>исполнение предусматривается в конце года</t>
  </si>
  <si>
    <t>5.4.1.4.</t>
  </si>
  <si>
    <t xml:space="preserve"> Оснащение муниципального автобуса автоинформатором с функцией поддержки табло и бегущей строкой НПП Электрон с конвектором USB-RS233</t>
  </si>
  <si>
    <t xml:space="preserve"> Количество автобусов, оснащенных с учетом нужд инвалидов</t>
  </si>
  <si>
    <t xml:space="preserve">Мероприятие Участие инвалидов во Всероссийских, областных, межрегиональных творческих  конкурсах
</t>
  </si>
  <si>
    <t>5.4.3.9.</t>
  </si>
  <si>
    <t xml:space="preserve">
Уровень достижения обеспечения деятельности подведомственных учреждений</t>
  </si>
  <si>
    <r>
      <t xml:space="preserve">Основное мероприятие 1.1.34. </t>
    </r>
    <r>
      <rPr>
        <sz val="12"/>
        <rFont val="Times New Roman"/>
        <family val="1"/>
        <charset val="204"/>
      </rPr>
      <t>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r>
  </si>
  <si>
    <r>
      <t xml:space="preserve">Основное мероприятие 1.1.35. </t>
    </r>
    <r>
      <rPr>
        <sz val="12"/>
        <rFont val="Times New Roman"/>
        <family val="1"/>
        <charset val="204"/>
      </rPr>
      <t>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r>
  </si>
  <si>
    <r>
      <t xml:space="preserve">Основное мероприятие  </t>
    </r>
    <r>
      <rPr>
        <sz val="12"/>
        <rFont val="Times New Roman"/>
        <family val="1"/>
        <charset val="204"/>
      </rPr>
      <t>Выплата пособия  лицам, которым присвоено звание  «Почетный гражданин Белгородской области»</t>
    </r>
  </si>
  <si>
    <t>1*100000/118622=0,8                         2014 г - 21 погибший в ДТП,                               2015г  -13,  2016г. -17 погибших.  Планировалось 15,7 (19*100000/120577=15,7)</t>
  </si>
  <si>
    <t>Всего подростков и молодежи - 24018 чел., из них вовлечены в мероприятия дети школьного возраста от 14 до 18 лет - 4869 чел., учащиеся ССУЗов и ВУЗов -1533 чел., а также в спортиивных молодежных мероприятиях участвует рабочая молодежь -12818 чел., т.е. всего приняли участие 19220 чел.</t>
  </si>
  <si>
    <t>9*100/227=4,0                 Планировалось  28*100/927=3,0</t>
  </si>
  <si>
    <t>22*100000/118612=18,5                      22 - количество ДТП, в которых пострадали люди.    Планировалось 84,8  (101*100000/119100=84,8)</t>
  </si>
  <si>
    <t>Всего молодежи в возрасте от 16 до 24 лет - 9485 чел. Из них 5691 человек приняли участие в мероприятиях по профилактике правонарушений и преступлений.</t>
  </si>
  <si>
    <t>5 кнопок экстренной связи "Гражданин-полиция" не работает.</t>
  </si>
  <si>
    <t xml:space="preserve">Всего детей в возрасте от 4 до 18 лет - 16581 человек. Из них охвачены мероприятиями по обеспечению безопасности дорожного движения 15752 человек </t>
  </si>
  <si>
    <t xml:space="preserve">22 - количество дорожно-транспортных происшествий, в которых пострадали люди.    </t>
  </si>
  <si>
    <t>Данное мероприятие должно было реализоваться на условиях софинансирования из федерального бюджета, в связи с его отсутствием  мероприятие не исполнено</t>
  </si>
  <si>
    <t>6650,5 руб.  - стоимость работ по заключенным контрактам на 2016 г. 23616,0 руб. - план на 2017 г.  6650,5*100/23616,0=98,7%</t>
  </si>
  <si>
    <t>По плану на год 935, 0 тыс. руб. Израсходовано 243,8 тыс. руб.             243,8*100/935,0= 26,1</t>
  </si>
  <si>
    <t>61 чел. - граждане из малоимущих и малообеспеченных семей.   Планировалось на год  249 детей и студентов льготной категории.  однако постановлением администрации ГГО от 16.12.2015 года № 2420-па  талонами обеспечиваются только дети и студенты из  малоимущих и малообеспеченных семей.</t>
  </si>
  <si>
    <t>№ 113  "Губкин-Старый оскол -, ч/з мкр Лукьяновка; № 120 "Губкин-Старый Оскол"</t>
  </si>
  <si>
    <t xml:space="preserve">(171+326)*100000/118612=419,0                             171 - с диагнозом "наркомания",                        326 - немедицинское потребление наркотиков                                        планировалось                                               524*100000/119122=439,8
                                                           </t>
  </si>
  <si>
    <t xml:space="preserve"> </t>
  </si>
  <si>
    <t>Всего молодежи в возрасте от 16 до 30 лет - 21968 чел. Из них 12 840 человек приняли участие в мероприятиях по профилактике правонарушений и преступлений.</t>
  </si>
  <si>
    <t>11*100/16=68,8</t>
  </si>
  <si>
    <t>9*100/227=3,9                 Планировалось  28*100/927=3,0</t>
  </si>
  <si>
    <t>20-8=12                                                     20 - поставлено на учет                              8 - организован досуг.    Увеличили охват на 12 человек после постановки.</t>
  </si>
  <si>
    <t>1*100/8=12,5%                                               1- несовершеннолетних совершил преступлени повторно;                                 8- общая численность несовершеннолетних совершивших преступления. Планировалось 26 несовершеннолетних совершили преступления, из них 1 повторно.</t>
  </si>
  <si>
    <t>На учете состоит 66 подростков, из них 53 охвачены организованными формами досуга. 53*100/66=80,3</t>
  </si>
  <si>
    <t>1.4.3.</t>
  </si>
  <si>
    <t>Основное мероприятие  "Мероприятия по предупреждению и ликвидации черезвычайных ситуаций природного и техногенного характера"</t>
  </si>
  <si>
    <t>Основное мероприятие "Выплата ежемесячных денежных компенсаций расходов по оплате   жилищно-коммунальных услуг ветеранам труда"</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</si>
  <si>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ежемесячных  денежных компенсаций расходов по оплате жилищно-коммунальных услуг иным категориям граждан</t>
    </r>
  </si>
  <si>
    <r>
      <rPr>
        <sz val="12"/>
        <rFont val="Times New Roman"/>
        <family val="1"/>
        <charset val="204"/>
      </rPr>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r>
    <r>
      <rPr>
        <b/>
        <sz val="12"/>
        <rFont val="Times New Roman"/>
        <family val="1"/>
        <charset val="204"/>
      </rPr>
      <t xml:space="preserve">     </t>
    </r>
  </si>
  <si>
    <t>Основное мероприятие "Выплата ежемесячных денежных компенсаций расходов по оплате   жилищно-коммунальных услуг многодетным семьям"</t>
  </si>
  <si>
    <t>Основное мероприятие "Оплата жилищно-коммунальных услуг отдельным категориям граждан (за счет субвенций из федерального бюджета)"</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</si>
  <si>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Предоставление гражданам адресных субсидий на оплату жилого помещения и коммунальных услуг"</t>
    </r>
  </si>
  <si>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</si>
  <si>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Единовременные выплаты медицинским работникам"</t>
    </r>
  </si>
  <si>
    <t xml:space="preserve">Основное мероприятие "Ежемесячная денежная компенсация расходов на уплату взноса на капитальный ремонт общего имущества в многоквартирном доме лицам, достигшим возраста семидесяти и восьмидесяти лет" </t>
  </si>
  <si>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Выплата единовременной адресной материальной помощи женщинам, находящимся в трудной жизненной ситуации и сохранившим беременность"</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</si>
  <si>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r>
    <r>
      <rPr>
        <b/>
        <sz val="12"/>
        <rFont val="Times New Roman"/>
        <family val="1"/>
        <charset val="204"/>
      </rPr>
      <t xml:space="preserve"> </t>
    </r>
  </si>
  <si>
    <t xml:space="preserve">Основное мероприятие "Осуществление переданных полномочий по предоставлению отдельных мер социальной поддержки граждан, подвергшихся радиации" </t>
  </si>
  <si>
    <r>
      <t xml:space="preserve"> </t>
    </r>
    <r>
      <rPr>
        <sz val="12"/>
        <rFont val="Times New Roman"/>
        <family val="1"/>
        <charset val="204"/>
      </rPr>
      <t>Основное мероприятие "Мероприятия по социальной поддержке некоторых категорий граждан"</t>
    </r>
    <r>
      <rPr>
        <b/>
        <sz val="12"/>
        <rFont val="Times New Roman"/>
        <family val="1"/>
        <charset val="204"/>
      </rPr>
      <t xml:space="preserve">
</t>
    </r>
  </si>
  <si>
    <t>Основное мероприятие "Предоставление ежемесячного пособия Почетным гражданам города Губкина и Губкинского района"</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</si>
  <si>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Выплата пенсии за выслугу лет лицам, замещавшим  муниципальные должности и должности муниципальной службы"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</si>
  <si>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</si>
  <si>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ежемесячного пособия на ребенка, гражданам,  имеющим детей"</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</si>
  <si>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Ежемесячная денежная выплата, назначаемая в случае рождения третьего ребенка или последующих детей до достижения ребенком возраста трех лет"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</si>
  <si>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</si>
  <si>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r>
  </si>
  <si>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 xml:space="preserve">Выплата пособий малоимущим гражданам и гражданам,  оказавшимся в тяжелой жизненной ситуации"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</si>
  <si>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Предоставление материальной и иной помощи для погребения"</t>
    </r>
    <r>
      <rPr>
        <b/>
        <sz val="12"/>
        <rFont val="Times New Roman"/>
        <family val="1"/>
        <charset val="204"/>
      </rPr>
      <t xml:space="preserve">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</si>
  <si>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</si>
  <si>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Осуществление мер соцзащиты многодетных семей (приобретение школьной формы первоклассникам, питание и оплата проезда школьников многодетных семей)"</t>
    </r>
  </si>
  <si>
    <t>Основное мероприятие "Осуществление мер соцзащиты многодетных семей (оплата услуг связи)"</t>
  </si>
  <si>
    <t>Основное мероприятие "Оплата ежемесячных денежных выплат  ветеранам труда, ветеранам военной службы"</t>
  </si>
  <si>
    <t xml:space="preserve">Основное мероприятие "Оплата ежемесячных денежных выплат труженикам тыла"  </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</si>
  <si>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Оплата ежемесячных денежных выплат  реабилитированным лицам"</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</si>
  <si>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Оплата ежемесячных денежных выплат лицам, признанным пострадавшими от политических репрессий"</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</si>
  <si>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Оплата ежемесячных денежных выплат  лицам, родившимся в период с 22 июня 1923 года по   3 сентября 1945 года (Дети войны)"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</si>
  <si>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субсидий ветеранам боевых действий и  другим категориям военнослужащих"</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</si>
  <si>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</si>
  <si>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Социальная поддержка Героев Социалистического Труда и полных кавалеров ордена Трудовой Славы"</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</si>
  <si>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Осуществление переданного полномочия Российской Федерации по осуществлению ежегодной денежной выплаты"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</si>
  <si>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r>
  </si>
  <si>
    <t xml:space="preserve">Основное мероприятие  "Организация предоставления социального пособия на погребение" </t>
  </si>
  <si>
    <t>5.6.6.</t>
  </si>
  <si>
    <t>6.2.1.</t>
  </si>
  <si>
    <t>Основное мероприятие  «Мероприятия, направленные на мотивацию к здоровому образу жизни»</t>
  </si>
  <si>
    <t>4.6.2.</t>
  </si>
  <si>
    <t>4.6.3.</t>
  </si>
  <si>
    <t>4.6.4.</t>
  </si>
  <si>
    <t>5.1.27.1</t>
  </si>
  <si>
    <t>5.1.27.2.</t>
  </si>
  <si>
    <t>5.1.30.1.</t>
  </si>
  <si>
    <t>5.1.30.2.</t>
  </si>
  <si>
    <t>5.1.30.3.</t>
  </si>
  <si>
    <t>5.1.30.4.</t>
  </si>
  <si>
    <t>Основное мероприятие "Компенсация отдельным категориям граждан оплаты взноса на капитальный ремонт общего имущества в многоквартирном доме (федеральный бюджет)"</t>
  </si>
  <si>
    <t xml:space="preserve">Доля граждан, получающих меры социальной поддержки, в общей численности граждан, обратившихся за получением компенсации в целях соблюдения утвержденных предельных (максимальных) индексов изменения размера вносимой гражданами платы за коммунальные услуги
</t>
  </si>
  <si>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</si>
  <si>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t xml:space="preserve">Количество медицинских работников получившие единовременные выплаты
</t>
  </si>
  <si>
    <t xml:space="preserve">Количество граждан получивших компенсацию на капитальный ремонт в многоквартирном доме
</t>
  </si>
  <si>
    <t>Основное мероприятие "Единовременные выплаты медицинским работникам"</t>
  </si>
  <si>
    <t xml:space="preserve">227*100000/118612=191,4  планировалось 937,0 (1116*100000/119100=937,0)                        </t>
  </si>
  <si>
    <r>
      <t xml:space="preserve">Отклонение от показателя в сторону  уменьшения связано с расчетом показателя  за 1 квартал, что не отражает долю реального участия детей в конкурсах </t>
    </r>
    <r>
      <rPr>
        <b/>
        <sz val="12"/>
        <color indexed="8"/>
        <rFont val="Times New Roman"/>
        <family val="1"/>
        <charset val="204"/>
      </rPr>
      <t xml:space="preserve">                                                                                                           </t>
    </r>
  </si>
  <si>
    <r>
      <t xml:space="preserve">Отклонение от показателя связано с тем, что выпуск детей после предоставления специализированной помощи  будет проведен в мае 2017 года                                                                                                                                    </t>
    </r>
    <r>
      <rPr>
        <b/>
        <sz val="12"/>
        <color indexed="8"/>
        <rFont val="Times New Roman"/>
        <family val="1"/>
        <charset val="204"/>
      </rPr>
      <t xml:space="preserve">   </t>
    </r>
  </si>
  <si>
    <r>
      <t xml:space="preserve">Отклонение показателя связано с тем, что его анализ осуществляется за 1 квартал 2017 года. Итоговая оценка данного показателя будет производиться по итогам 2017 года.      </t>
    </r>
    <r>
      <rPr>
        <b/>
        <sz val="12"/>
        <rFont val="Times New Roman"/>
        <family val="1"/>
        <charset val="204"/>
      </rPr>
      <t xml:space="preserve">    </t>
    </r>
  </si>
  <si>
    <r>
      <rPr>
        <sz val="12"/>
        <color indexed="8"/>
        <rFont val="Times New Roman"/>
        <family val="1"/>
        <charset val="204"/>
      </rPr>
      <t xml:space="preserve">Отклонение от показателя связано с расчетом показателя за 3 месяца, что не отражает реальную ситуацию по отдыху детей         </t>
    </r>
    <r>
      <rPr>
        <b/>
        <sz val="12"/>
        <color indexed="8"/>
        <rFont val="Times New Roman"/>
        <family val="1"/>
        <charset val="204"/>
      </rPr>
      <t xml:space="preserve">                                                                                                                 </t>
    </r>
  </si>
  <si>
    <r>
      <t xml:space="preserve">Отклонение показателя связано с тем, что его анализ осуществляется за 1 квартал 2017 года. Итоговая оценка данного показателя будет производиться по итогам 2017 года.  </t>
    </r>
    <r>
      <rPr>
        <b/>
        <sz val="12"/>
        <rFont val="Times New Roman"/>
        <family val="1"/>
        <charset val="204"/>
      </rPr>
      <t xml:space="preserve">                                                                                                     </t>
    </r>
  </si>
  <si>
    <r>
      <rPr>
        <sz val="12"/>
        <color indexed="8"/>
        <rFont val="Times New Roman"/>
        <family val="1"/>
        <charset val="204"/>
      </rPr>
      <t xml:space="preserve">Отклонение от показателя в сторону уменьшения связано с  уменьшением количества организаций  дополнительного образования (МБУДО "ДЮСШ" ликвидировано),  и как следствие  уменьшение количества детей, охваченных дополнительным образовательными программами                                                                                                                                                                                                                        </t>
    </r>
    <r>
      <rPr>
        <b/>
        <sz val="9"/>
        <color indexed="8"/>
        <rFont val="Times New Roman"/>
        <family val="1"/>
        <charset val="204"/>
      </rPr>
      <t/>
    </r>
  </si>
  <si>
    <r>
      <t xml:space="preserve">Отклонение от показателя в сторону  уменьшения связано с расчетом показателя  за 1 квартал, что не отражает долю реального участия детей в конкурсах </t>
    </r>
    <r>
      <rPr>
        <b/>
        <sz val="12"/>
        <color indexed="8"/>
        <rFont val="Times New Roman"/>
        <family val="1"/>
        <charset val="204"/>
      </rPr>
      <t xml:space="preserve">                                                                                                  </t>
    </r>
  </si>
  <si>
    <r>
      <rPr>
        <sz val="12"/>
        <rFont val="Times New Roman"/>
        <family val="1"/>
        <charset val="204"/>
      </rPr>
      <t xml:space="preserve">Отклонение показателя связано с тем, что его анализ осуществляется за 1 квартал 2017 года. Итоговая оценка данного показателя будет производиться по итогам 2017 года.                                                                                                             </t>
    </r>
    <r>
      <rPr>
        <b/>
        <sz val="9"/>
        <rFont val="Times New Roman"/>
        <family val="1"/>
        <charset val="204"/>
      </rPr>
      <t/>
    </r>
  </si>
  <si>
    <r>
      <rPr>
        <sz val="12"/>
        <rFont val="Times New Roman"/>
        <family val="1"/>
        <charset val="204"/>
      </rPr>
      <t xml:space="preserve">Отклонение от показателя в сторону увеличения  связано с результатами участия детей в региональном этапе всероссийской олимпиады школьников       </t>
    </r>
    <r>
      <rPr>
        <b/>
        <sz val="12"/>
        <rFont val="Times New Roman"/>
        <family val="1"/>
        <charset val="204"/>
      </rPr>
      <t xml:space="preserve">                                          </t>
    </r>
  </si>
  <si>
    <r>
      <t xml:space="preserve">Отклонение от показателя связано с тем, что выпуск детей после предоставления специализированной помощи  будет проведен в мае 2017 года                                                                                                                                    </t>
    </r>
    <r>
      <rPr>
        <b/>
        <sz val="12"/>
        <color indexed="8"/>
        <rFont val="Times New Roman"/>
        <family val="1"/>
        <charset val="204"/>
      </rPr>
      <t xml:space="preserve">          </t>
    </r>
  </si>
  <si>
    <r>
      <t xml:space="preserve">Отклонение показателя связано с тем, что его анализ осуществляется за 1 квартал 2017 года. Итоговая оценка данного показателя будет производиться по итогам 2017 года.      </t>
    </r>
    <r>
      <rPr>
        <b/>
        <sz val="12"/>
        <rFont val="Times New Roman"/>
        <family val="1"/>
        <charset val="204"/>
      </rPr>
      <t xml:space="preserve">                                                                                                         </t>
    </r>
  </si>
  <si>
    <r>
      <rPr>
        <sz val="12"/>
        <rFont val="Times New Roman"/>
        <family val="1"/>
        <charset val="204"/>
      </rPr>
      <t xml:space="preserve">Отклонение связано  с расчетом показателя за 3 месяца, что не отражает реальную ситуацию по повышению квалификации    </t>
    </r>
    <r>
      <rPr>
        <b/>
        <sz val="12"/>
        <rFont val="Times New Roman"/>
        <family val="1"/>
        <charset val="204"/>
      </rPr>
      <t xml:space="preserve">                                                                        </t>
    </r>
  </si>
  <si>
    <r>
      <rPr>
        <sz val="12"/>
        <color indexed="8"/>
        <rFont val="Times New Roman"/>
        <family val="1"/>
        <charset val="204"/>
      </rPr>
      <t xml:space="preserve">Отклонение от показателя связано с расчетом показателя за 3 месяца, что не отражает реальную ситуацию по отдыху детей         </t>
    </r>
    <r>
      <rPr>
        <b/>
        <sz val="12"/>
        <color indexed="8"/>
        <rFont val="Times New Roman"/>
        <family val="1"/>
        <charset val="204"/>
      </rPr>
      <t xml:space="preserve">                                                                                                                                                                                                            </t>
    </r>
  </si>
  <si>
    <r>
      <t xml:space="preserve">Отклонение от показателя связано с расчетом показателя за 3 месяца, что не отражает реальную ситуацию по отдыху детей </t>
    </r>
    <r>
      <rPr>
        <b/>
        <sz val="12"/>
        <rFont val="Times New Roman"/>
        <family val="1"/>
        <charset val="204"/>
      </rPr>
      <t xml:space="preserve">                                                               </t>
    </r>
  </si>
  <si>
    <t xml:space="preserve">
Количество семей, принявших участие в проведении  мероприятий, посвященных Дню семьи</t>
  </si>
  <si>
    <t xml:space="preserve">
Количество инвалидов, принявших участие во Всероссийских, областных, межрегиональных творческих конкурсах</t>
  </si>
  <si>
    <t>Основное мероприятие "Реконструкция и капитальный ремонт учреждений культуры"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</si>
</sst>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0.0"/>
    <numFmt numFmtId="167" formatCode="0.0%"/>
    <numFmt numFmtId="168" formatCode="#,##0_ ;\-#,##0\ "/>
    <numFmt numFmtId="169" formatCode="#,##0.0_ ;\-#,##0.0\ "/>
  </numFmts>
  <fonts count="21" x14ac:knownFonts="1">
    <font>
      <sz val="10"/>
      <name val="Arial"/>
    </font>
    <font>
      <sz val="10"/>
      <name val="Arial"/>
      <family val="2"/>
      <charset val="204"/>
    </font>
    <font>
      <sz val="10"/>
      <name val="Arial"/>
      <family val="2"/>
      <charset val="204"/>
    </font>
    <font>
      <sz val="12"/>
      <name val="Times New Roman"/>
      <family val="1"/>
      <charset val="204"/>
    </font>
    <font>
      <b/>
      <sz val="12"/>
      <name val="Times New Roman"/>
      <family val="1"/>
      <charset val="204"/>
    </font>
    <font>
      <b/>
      <sz val="10"/>
      <name val="Arial"/>
      <family val="2"/>
      <charset val="204"/>
    </font>
    <font>
      <b/>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charset val="204"/>
      <scheme val="minor"/>
    </font>
    <font>
      <sz val="11"/>
      <color theme="1"/>
      <name val="Calibri"/>
      <family val="2"/>
      <scheme val="minor"/>
    </font>
    <font>
      <sz val="12"/>
      <color theme="1"/>
      <name val="Times New Roman"/>
      <family val="1"/>
      <charset val="204"/>
    </font>
    <font>
      <b/>
      <sz val="12"/>
      <color rgb="FF000000"/>
      <name val="Times New Roman"/>
      <family val="1"/>
      <charset val="204"/>
    </font>
    <font>
      <b/>
      <sz val="12"/>
      <color theme="4" tint="-0.499984740745262"/>
      <name val="Times New Roman"/>
      <family val="1"/>
      <charset val="204"/>
    </font>
    <font>
      <sz val="12"/>
      <color theme="4" tint="-0.499984740745262"/>
      <name val="Times New Roman"/>
      <family val="1"/>
      <charset val="204"/>
    </font>
    <font>
      <b/>
      <sz val="9"/>
      <color indexed="8"/>
      <name val="Times New Roman"/>
      <family val="1"/>
      <charset val="204"/>
    </font>
    <font>
      <b/>
      <sz val="9"/>
      <name val="Times New Roman"/>
      <family val="1"/>
      <charset val="204"/>
    </font>
    <font>
      <sz val="10"/>
      <color theme="1"/>
      <name val="Times New Roman"/>
      <family val="1"/>
      <charset val="204"/>
    </font>
    <font>
      <b/>
      <sz val="12"/>
      <color theme="1"/>
      <name val="Times New Roman"/>
      <family val="1"/>
      <charset val="204"/>
    </font>
    <font>
      <sz val="12"/>
      <name val="Arial"/>
      <family val="2"/>
      <charset val="204"/>
    </font>
    <font>
      <sz val="12"/>
      <color indexed="9"/>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indexed="9"/>
      </patternFill>
    </fill>
    <fill>
      <patternFill patternType="solid">
        <fgColor theme="8"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s>
  <cellStyleXfs count="14">
    <xf numFmtId="0" fontId="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9" fillId="0" borderId="0"/>
    <xf numFmtId="9" fontId="1" fillId="0" borderId="0" applyFont="0" applyFill="0" applyBorder="0" applyAlignment="0" applyProtection="0"/>
    <xf numFmtId="164" fontId="1" fillId="0" borderId="0" applyFont="0" applyFill="0" applyBorder="0" applyAlignment="0" applyProtection="0"/>
  </cellStyleXfs>
  <cellXfs count="462">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4" fontId="3" fillId="0" borderId="0" xfId="0" applyNumberFormat="1" applyFont="1" applyAlignment="1">
      <alignment horizontal="center" vertical="center" wrapText="1"/>
    </xf>
    <xf numFmtId="4" fontId="3" fillId="0" borderId="0" xfId="0" applyNumberFormat="1" applyFont="1" applyAlignment="1">
      <alignment horizontal="left" vertical="center" wrapText="1"/>
    </xf>
    <xf numFmtId="0" fontId="3" fillId="4"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166" fontId="3" fillId="0" borderId="0" xfId="0" applyNumberFormat="1" applyFont="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0" fillId="0" borderId="0" xfId="0" applyAlignment="1">
      <alignment vertical="center" wrapText="1"/>
    </xf>
    <xf numFmtId="4" fontId="11" fillId="0" borderId="0" xfId="0" applyNumberFormat="1" applyFont="1" applyAlignment="1">
      <alignment horizontal="center" vertical="center" wrapText="1"/>
    </xf>
    <xf numFmtId="4" fontId="11" fillId="0" borderId="0" xfId="0" applyNumberFormat="1" applyFont="1" applyAlignment="1">
      <alignment horizontal="left" vertical="center" wrapText="1"/>
    </xf>
    <xf numFmtId="0" fontId="3" fillId="0" borderId="1" xfId="1" applyFont="1" applyFill="1" applyBorder="1" applyAlignment="1">
      <alignment horizontal="center" vertical="center" wrapText="1"/>
    </xf>
    <xf numFmtId="4" fontId="11" fillId="0" borderId="2"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4" fillId="0" borderId="0" xfId="0" applyFont="1" applyAlignment="1">
      <alignment vertical="center" wrapText="1"/>
    </xf>
    <xf numFmtId="166" fontId="14" fillId="0" borderId="0" xfId="0" applyNumberFormat="1" applyFont="1" applyAlignment="1">
      <alignment vertical="center" wrapText="1"/>
    </xf>
    <xf numFmtId="0" fontId="14" fillId="0" borderId="0" xfId="0" applyFont="1" applyFill="1" applyAlignment="1">
      <alignment vertical="center" wrapText="1"/>
    </xf>
    <xf numFmtId="4" fontId="14" fillId="4" borderId="0" xfId="0" applyNumberFormat="1" applyFont="1" applyFill="1" applyAlignment="1">
      <alignment vertical="center" wrapText="1"/>
    </xf>
    <xf numFmtId="4" fontId="14" fillId="5" borderId="0" xfId="0" applyNumberFormat="1" applyFont="1" applyFill="1" applyAlignment="1">
      <alignment vertical="center" wrapText="1"/>
    </xf>
    <xf numFmtId="0" fontId="14" fillId="5" borderId="0" xfId="0" applyFont="1" applyFill="1" applyAlignment="1">
      <alignment vertical="center" wrapText="1"/>
    </xf>
    <xf numFmtId="4" fontId="14" fillId="0" borderId="0" xfId="0" applyNumberFormat="1" applyFont="1" applyAlignment="1">
      <alignment vertical="center" wrapText="1"/>
    </xf>
    <xf numFmtId="0" fontId="14" fillId="4" borderId="0" xfId="0" applyFont="1" applyFill="1" applyAlignment="1">
      <alignment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justify" vertical="center" wrapText="1"/>
    </xf>
    <xf numFmtId="165" fontId="3" fillId="4"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2" borderId="1" xfId="0" applyFont="1" applyFill="1" applyBorder="1" applyAlignment="1">
      <alignment vertical="center" wrapText="1"/>
    </xf>
    <xf numFmtId="0" fontId="4" fillId="7" borderId="0" xfId="0" applyFont="1" applyFill="1" applyAlignment="1">
      <alignment vertical="center" wrapText="1"/>
    </xf>
    <xf numFmtId="165" fontId="3" fillId="0" borderId="1"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Fill="1" applyAlignment="1">
      <alignment horizontal="center" vertical="center" wrapText="1"/>
    </xf>
    <xf numFmtId="165" fontId="3" fillId="4" borderId="1" xfId="12" applyNumberFormat="1" applyFont="1" applyFill="1" applyBorder="1" applyAlignment="1">
      <alignment horizontal="center" vertical="center" wrapText="1"/>
    </xf>
    <xf numFmtId="0" fontId="4" fillId="0" borderId="0" xfId="0" applyFont="1" applyAlignment="1">
      <alignment horizontal="center" vertical="center" wrapText="1"/>
    </xf>
    <xf numFmtId="165" fontId="3" fillId="0" borderId="1" xfId="12" applyNumberFormat="1" applyFont="1" applyFill="1" applyBorder="1" applyAlignment="1">
      <alignment horizontal="center" vertical="center" wrapText="1"/>
    </xf>
    <xf numFmtId="164" fontId="3" fillId="0" borderId="1" xfId="13" applyFont="1" applyFill="1" applyBorder="1" applyAlignment="1">
      <alignment horizontal="center" vertical="center" wrapText="1"/>
    </xf>
    <xf numFmtId="167" fontId="3" fillId="4" borderId="1" xfId="12" applyNumberFormat="1" applyFont="1" applyFill="1" applyBorder="1" applyAlignment="1">
      <alignment horizontal="center" vertical="center" wrapText="1"/>
    </xf>
    <xf numFmtId="168" fontId="3" fillId="0" borderId="1" xfId="13" applyNumberFormat="1" applyFont="1" applyFill="1" applyBorder="1" applyAlignment="1">
      <alignment horizontal="center" vertical="center" wrapText="1"/>
    </xf>
    <xf numFmtId="169" fontId="3" fillId="4" borderId="1" xfId="12"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2" fontId="3"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4" fillId="0" borderId="0" xfId="0" applyFont="1" applyAlignment="1">
      <alignment horizontal="left" vertical="center" wrapText="1"/>
    </xf>
    <xf numFmtId="0" fontId="11" fillId="4" borderId="1"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16" fontId="3" fillId="0" borderId="0" xfId="0" applyNumberFormat="1" applyFont="1" applyFill="1" applyAlignment="1">
      <alignment horizontal="center" vertical="center" wrapText="1"/>
    </xf>
    <xf numFmtId="0" fontId="3" fillId="4" borderId="2" xfId="3" applyFont="1" applyFill="1" applyBorder="1" applyAlignment="1">
      <alignment horizontal="center" vertical="center" wrapText="1"/>
    </xf>
    <xf numFmtId="0" fontId="3" fillId="4" borderId="1" xfId="3" applyFont="1" applyFill="1" applyBorder="1" applyAlignment="1">
      <alignment vertical="center" wrapText="1"/>
    </xf>
    <xf numFmtId="166" fontId="3" fillId="4" borderId="1" xfId="3" applyNumberFormat="1"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3" xfId="3" applyFont="1" applyFill="1" applyBorder="1" applyAlignment="1">
      <alignment vertical="center" wrapText="1"/>
    </xf>
    <xf numFmtId="0" fontId="3" fillId="4" borderId="1" xfId="3" applyFont="1" applyFill="1" applyBorder="1" applyAlignment="1">
      <alignment horizontal="justify" vertical="center" wrapText="1"/>
    </xf>
    <xf numFmtId="0" fontId="6" fillId="0" borderId="1" xfId="0" applyFont="1" applyFill="1" applyBorder="1" applyAlignment="1">
      <alignment horizontal="lef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3" fillId="4" borderId="1" xfId="0" applyFont="1" applyFill="1" applyBorder="1" applyAlignment="1">
      <alignment horizontal="left" vertical="center" wrapText="1"/>
    </xf>
    <xf numFmtId="165" fontId="3" fillId="4" borderId="5" xfId="12"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4" borderId="2" xfId="12" applyNumberFormat="1" applyFont="1" applyFill="1" applyBorder="1" applyAlignment="1">
      <alignment horizontal="center" vertical="center" wrapText="1"/>
    </xf>
    <xf numFmtId="4" fontId="3" fillId="2" borderId="1" xfId="0" applyNumberFormat="1" applyFont="1" applyFill="1" applyBorder="1" applyAlignment="1">
      <alignment horizontal="center"/>
    </xf>
    <xf numFmtId="0" fontId="3" fillId="4" borderId="2" xfId="3" applyFont="1" applyFill="1" applyBorder="1" applyAlignment="1">
      <alignment horizontal="right" vertical="center" wrapText="1"/>
    </xf>
    <xf numFmtId="0" fontId="3" fillId="4" borderId="1" xfId="3" applyFont="1" applyFill="1" applyBorder="1" applyAlignment="1">
      <alignment horizontal="right" vertical="center" wrapText="1"/>
    </xf>
    <xf numFmtId="165" fontId="3" fillId="4" borderId="1" xfId="3" applyNumberFormat="1" applyFont="1" applyFill="1" applyBorder="1" applyAlignment="1">
      <alignment horizontal="center" vertical="center" wrapText="1"/>
    </xf>
    <xf numFmtId="49" fontId="3" fillId="4" borderId="1" xfId="3" applyNumberFormat="1" applyFont="1" applyFill="1" applyBorder="1" applyAlignment="1">
      <alignment horizontal="right" vertical="center" wrapText="1"/>
    </xf>
    <xf numFmtId="1" fontId="3" fillId="4" borderId="1" xfId="3" applyNumberFormat="1" applyFont="1" applyFill="1" applyBorder="1" applyAlignment="1">
      <alignment horizontal="right" vertical="center" wrapText="1"/>
    </xf>
    <xf numFmtId="2" fontId="3" fillId="4" borderId="1" xfId="3" applyNumberFormat="1" applyFont="1" applyFill="1" applyBorder="1" applyAlignment="1">
      <alignment horizontal="center" vertical="center" wrapText="1"/>
    </xf>
    <xf numFmtId="0" fontId="3" fillId="4" borderId="3" xfId="3" applyFont="1" applyFill="1" applyBorder="1" applyAlignment="1">
      <alignment horizontal="center" vertical="center" wrapText="1"/>
    </xf>
    <xf numFmtId="3" fontId="3" fillId="4" borderId="1" xfId="3" applyNumberFormat="1" applyFont="1" applyFill="1" applyBorder="1" applyAlignment="1">
      <alignment horizontal="center" vertical="center" wrapText="1"/>
    </xf>
    <xf numFmtId="4" fontId="3" fillId="4"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49" fontId="3" fillId="0" borderId="1" xfId="0" applyNumberFormat="1" applyFont="1" applyBorder="1" applyAlignment="1">
      <alignment horizontal="right" vertical="center" wrapText="1"/>
    </xf>
    <xf numFmtId="0" fontId="17" fillId="0" borderId="1" xfId="0" applyFont="1" applyBorder="1" applyAlignment="1">
      <alignment horizontal="justify" vertical="top"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18" fillId="9" borderId="1" xfId="0" applyNumberFormat="1" applyFont="1" applyFill="1" applyBorder="1" applyAlignment="1">
      <alignment horizontal="left" vertical="center" wrapText="1"/>
    </xf>
    <xf numFmtId="4" fontId="11" fillId="9" borderId="1" xfId="0" applyNumberFormat="1" applyFont="1" applyFill="1" applyBorder="1" applyAlignment="1">
      <alignment horizontal="center" vertical="center" wrapText="1"/>
    </xf>
    <xf numFmtId="4" fontId="11" fillId="9" borderId="0" xfId="0" applyNumberFormat="1" applyFont="1" applyFill="1" applyAlignment="1">
      <alignment horizontal="center" vertical="center" wrapText="1"/>
    </xf>
    <xf numFmtId="0" fontId="3" fillId="0" borderId="1" xfId="0" applyFont="1" applyFill="1" applyBorder="1" applyAlignment="1">
      <alignment horizontal="right" vertical="center" wrapText="1"/>
    </xf>
    <xf numFmtId="0" fontId="3" fillId="4" borderId="1" xfId="0"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3" fontId="3" fillId="0" borderId="1" xfId="3"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center" wrapText="1"/>
    </xf>
    <xf numFmtId="0" fontId="3" fillId="4" borderId="1" xfId="0" applyFont="1" applyFill="1" applyBorder="1" applyAlignment="1">
      <alignment horizontal="center" vertical="center"/>
    </xf>
    <xf numFmtId="0" fontId="3" fillId="0" borderId="1" xfId="0" applyFont="1" applyBorder="1" applyAlignment="1">
      <alignment horizontal="center"/>
    </xf>
    <xf numFmtId="2" fontId="3" fillId="4"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9" fillId="0" borderId="4" xfId="0" applyFont="1" applyFill="1" applyBorder="1" applyAlignment="1">
      <alignment vertical="justify"/>
    </xf>
    <xf numFmtId="165" fontId="3" fillId="2" borderId="1" xfId="0" applyNumberFormat="1" applyFont="1" applyFill="1" applyBorder="1" applyAlignment="1">
      <alignment horizontal="center" vertical="top"/>
    </xf>
    <xf numFmtId="0" fontId="3" fillId="0" borderId="1" xfId="0" applyFont="1" applyBorder="1" applyAlignment="1">
      <alignment vertical="top"/>
    </xf>
    <xf numFmtId="0" fontId="3" fillId="2" borderId="1" xfId="0" applyFont="1" applyFill="1" applyBorder="1" applyAlignment="1">
      <alignment horizontal="justify" vertical="top"/>
    </xf>
    <xf numFmtId="0" fontId="3" fillId="0" borderId="1" xfId="0" applyFont="1" applyFill="1" applyBorder="1" applyAlignment="1">
      <alignment horizontal="center" vertical="top"/>
    </xf>
    <xf numFmtId="0" fontId="3" fillId="2" borderId="1" xfId="0" applyFont="1" applyFill="1" applyBorder="1" applyAlignment="1">
      <alignment horizontal="center" vertical="top"/>
    </xf>
    <xf numFmtId="0" fontId="3" fillId="0" borderId="1" xfId="0" applyFont="1" applyFill="1" applyBorder="1" applyAlignment="1">
      <alignment horizontal="justify" vertical="top"/>
    </xf>
    <xf numFmtId="0" fontId="3" fillId="2" borderId="1" xfId="0" applyNumberFormat="1" applyFont="1" applyFill="1" applyBorder="1" applyAlignment="1">
      <alignment horizontal="justify" vertical="top"/>
    </xf>
    <xf numFmtId="0" fontId="3" fillId="0" borderId="1" xfId="0" applyFont="1" applyBorder="1" applyAlignment="1">
      <alignment horizontal="center" vertical="top"/>
    </xf>
    <xf numFmtId="0" fontId="3" fillId="0" borderId="1" xfId="0" applyNumberFormat="1" applyFont="1" applyFill="1" applyBorder="1" applyAlignment="1">
      <alignment horizontal="justify" vertical="top"/>
    </xf>
    <xf numFmtId="0" fontId="1" fillId="2" borderId="1" xfId="0" applyFont="1" applyFill="1" applyBorder="1" applyAlignment="1">
      <alignment horizontal="center" vertical="top"/>
    </xf>
    <xf numFmtId="0" fontId="3" fillId="0" borderId="1" xfId="0" applyFont="1" applyBorder="1" applyAlignment="1">
      <alignment horizontal="center" vertical="justify"/>
    </xf>
    <xf numFmtId="0" fontId="3" fillId="0" borderId="1" xfId="0" applyFont="1" applyBorder="1" applyAlignment="1">
      <alignment horizontal="left" vertical="top"/>
    </xf>
    <xf numFmtId="0" fontId="3" fillId="0" borderId="1" xfId="0" applyFont="1" applyBorder="1" applyAlignment="1">
      <alignment horizontal="justify" vertical="top"/>
    </xf>
    <xf numFmtId="0" fontId="3" fillId="0" borderId="1" xfId="0" applyFont="1" applyBorder="1"/>
    <xf numFmtId="2" fontId="3" fillId="0" borderId="0" xfId="0" applyNumberFormat="1" applyFont="1" applyAlignment="1">
      <alignment vertical="center" wrapText="1"/>
    </xf>
    <xf numFmtId="0" fontId="4" fillId="0" borderId="1" xfId="0" applyFont="1" applyBorder="1" applyAlignment="1">
      <alignment vertical="center" wrapText="1"/>
    </xf>
    <xf numFmtId="4" fontId="3" fillId="0" borderId="1" xfId="0" applyNumberFormat="1" applyFont="1" applyBorder="1" applyAlignment="1">
      <alignment horizontal="left" vertical="center" wrapText="1"/>
    </xf>
    <xf numFmtId="0" fontId="6" fillId="3" borderId="1" xfId="0"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6" fillId="3" borderId="1" xfId="0" applyNumberFormat="1" applyFont="1" applyFill="1" applyBorder="1" applyAlignment="1">
      <alignment horizontal="left" vertical="center" wrapText="1"/>
    </xf>
    <xf numFmtId="4" fontId="6" fillId="0" borderId="1" xfId="0" applyNumberFormat="1" applyFont="1" applyFill="1" applyBorder="1" applyAlignment="1">
      <alignment horizontal="left" vertical="center" wrapText="1"/>
    </xf>
    <xf numFmtId="4" fontId="7" fillId="0" borderId="1" xfId="0" applyNumberFormat="1" applyFont="1" applyBorder="1" applyAlignment="1">
      <alignment horizontal="left" vertical="center" wrapText="1"/>
    </xf>
    <xf numFmtId="4" fontId="7" fillId="0" borderId="1" xfId="0" applyNumberFormat="1" applyFont="1" applyFill="1" applyBorder="1" applyAlignment="1">
      <alignment horizontal="left" vertical="center" wrapText="1"/>
    </xf>
    <xf numFmtId="4" fontId="6" fillId="0" borderId="1" xfId="0" applyNumberFormat="1" applyFont="1" applyBorder="1" applyAlignment="1">
      <alignment horizontal="left" vertical="center" wrapText="1"/>
    </xf>
    <xf numFmtId="4" fontId="4" fillId="3"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4" fontId="4" fillId="0" borderId="1" xfId="0" applyNumberFormat="1" applyFont="1" applyBorder="1" applyAlignment="1">
      <alignment horizontal="center" wrapText="1"/>
    </xf>
    <xf numFmtId="4" fontId="4" fillId="3" borderId="1" xfId="0" applyNumberFormat="1" applyFont="1" applyFill="1" applyBorder="1" applyAlignment="1">
      <alignment horizontal="center"/>
    </xf>
    <xf numFmtId="4" fontId="4" fillId="0" borderId="1" xfId="0" applyNumberFormat="1" applyFont="1" applyFill="1" applyBorder="1" applyAlignment="1">
      <alignment horizontal="center"/>
    </xf>
    <xf numFmtId="4" fontId="3" fillId="0" borderId="1" xfId="13" applyNumberFormat="1" applyFont="1" applyFill="1" applyBorder="1" applyAlignment="1">
      <alignment horizontal="center"/>
    </xf>
    <xf numFmtId="4" fontId="3" fillId="0" borderId="1" xfId="0" applyNumberFormat="1" applyFont="1" applyFill="1" applyBorder="1" applyAlignment="1">
      <alignment horizontal="center"/>
    </xf>
    <xf numFmtId="4" fontId="3" fillId="4" borderId="1" xfId="0" applyNumberFormat="1" applyFont="1" applyFill="1" applyBorder="1" applyAlignment="1">
      <alignment horizontal="center"/>
    </xf>
    <xf numFmtId="4" fontId="3" fillId="2" borderId="1" xfId="13" applyNumberFormat="1" applyFont="1" applyFill="1" applyBorder="1" applyAlignment="1">
      <alignment horizontal="center"/>
    </xf>
    <xf numFmtId="4" fontId="3" fillId="4" borderId="1" xfId="13" applyNumberFormat="1" applyFont="1" applyFill="1" applyBorder="1" applyAlignment="1">
      <alignment horizontal="center"/>
    </xf>
    <xf numFmtId="4" fontId="4" fillId="4" borderId="1" xfId="0" applyNumberFormat="1" applyFont="1" applyFill="1" applyBorder="1" applyAlignment="1">
      <alignment horizontal="center"/>
    </xf>
    <xf numFmtId="4" fontId="4" fillId="0" borderId="1" xfId="13" applyNumberFormat="1" applyFont="1" applyFill="1" applyBorder="1" applyAlignment="1">
      <alignment horizontal="center"/>
    </xf>
    <xf numFmtId="4" fontId="4" fillId="3" borderId="1" xfId="0" applyNumberFormat="1" applyFont="1" applyFill="1" applyBorder="1" applyAlignment="1">
      <alignment horizontal="center" wrapText="1"/>
    </xf>
    <xf numFmtId="4" fontId="4" fillId="3" borderId="1" xfId="13" applyNumberFormat="1" applyFont="1" applyFill="1" applyBorder="1" applyAlignment="1">
      <alignment horizontal="center" wrapText="1"/>
    </xf>
    <xf numFmtId="4" fontId="4" fillId="3" borderId="1" xfId="0" applyNumberFormat="1" applyFont="1" applyFill="1" applyBorder="1" applyAlignment="1" applyProtection="1">
      <alignment horizontal="center" wrapText="1"/>
    </xf>
    <xf numFmtId="4" fontId="4" fillId="0" borderId="1" xfId="0" applyNumberFormat="1" applyFont="1" applyFill="1" applyBorder="1" applyAlignment="1">
      <alignment horizontal="center" wrapText="1"/>
    </xf>
    <xf numFmtId="4" fontId="4" fillId="0" borderId="1" xfId="1" applyNumberFormat="1" applyFont="1" applyFill="1" applyBorder="1" applyAlignment="1">
      <alignment horizontal="center"/>
    </xf>
    <xf numFmtId="4" fontId="3" fillId="0" borderId="1" xfId="0" applyNumberFormat="1" applyFont="1" applyFill="1" applyBorder="1" applyAlignment="1">
      <alignment horizontal="center" wrapText="1"/>
    </xf>
    <xf numFmtId="4" fontId="3" fillId="0" borderId="1" xfId="0" applyNumberFormat="1" applyFont="1" applyFill="1" applyBorder="1" applyAlignment="1" applyProtection="1">
      <alignment horizontal="center" wrapText="1"/>
    </xf>
    <xf numFmtId="4" fontId="4" fillId="0" borderId="1" xfId="6" applyNumberFormat="1" applyFont="1" applyFill="1" applyBorder="1" applyAlignment="1" applyProtection="1">
      <alignment horizontal="center" wrapText="1"/>
    </xf>
    <xf numFmtId="4" fontId="3" fillId="0" borderId="1" xfId="7" applyNumberFormat="1" applyFont="1" applyFill="1" applyBorder="1" applyAlignment="1" applyProtection="1">
      <alignment horizontal="center" wrapText="1"/>
    </xf>
    <xf numFmtId="4" fontId="3" fillId="0" borderId="1" xfId="9" applyNumberFormat="1" applyFont="1" applyFill="1" applyBorder="1" applyAlignment="1" applyProtection="1">
      <alignment horizontal="center" wrapText="1"/>
    </xf>
    <xf numFmtId="4" fontId="3" fillId="0" borderId="1" xfId="2" applyNumberFormat="1" applyFont="1" applyFill="1" applyBorder="1" applyAlignment="1" applyProtection="1">
      <alignment horizontal="center" wrapText="1"/>
    </xf>
    <xf numFmtId="4" fontId="3" fillId="0" borderId="1" xfId="1" applyNumberFormat="1" applyFont="1" applyFill="1" applyBorder="1" applyAlignment="1" applyProtection="1">
      <alignment horizontal="center" wrapText="1"/>
    </xf>
    <xf numFmtId="4" fontId="3" fillId="0" borderId="1" xfId="0" applyNumberFormat="1" applyFont="1" applyBorder="1" applyAlignment="1">
      <alignment horizontal="center" wrapText="1"/>
    </xf>
    <xf numFmtId="4" fontId="6" fillId="3"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4" fontId="7" fillId="0" borderId="1" xfId="0" applyNumberFormat="1" applyFont="1" applyBorder="1" applyAlignment="1">
      <alignment horizontal="center" wrapText="1"/>
    </xf>
    <xf numFmtId="4" fontId="7" fillId="0" borderId="1" xfId="0" applyNumberFormat="1" applyFont="1" applyFill="1" applyBorder="1" applyAlignment="1">
      <alignment horizontal="center" wrapText="1"/>
    </xf>
    <xf numFmtId="4" fontId="7" fillId="2" borderId="1" xfId="0" applyNumberFormat="1" applyFont="1" applyFill="1" applyBorder="1" applyAlignment="1">
      <alignment horizontal="center" wrapText="1"/>
    </xf>
    <xf numFmtId="4" fontId="3" fillId="0" borderId="1" xfId="0" applyNumberFormat="1" applyFont="1" applyBorder="1" applyAlignment="1">
      <alignment horizontal="center"/>
    </xf>
    <xf numFmtId="4" fontId="4" fillId="0" borderId="1" xfId="0" applyNumberFormat="1" applyFont="1" applyBorder="1" applyAlignment="1">
      <alignment horizontal="center"/>
    </xf>
    <xf numFmtId="4" fontId="4" fillId="4" borderId="1" xfId="0" applyNumberFormat="1" applyFont="1" applyFill="1" applyBorder="1" applyAlignment="1">
      <alignment horizontal="center" wrapText="1"/>
    </xf>
    <xf numFmtId="4" fontId="4" fillId="4" borderId="1" xfId="0" applyNumberFormat="1" applyFont="1" applyFill="1" applyBorder="1" applyAlignment="1" applyProtection="1">
      <alignment horizontal="center" wrapText="1"/>
    </xf>
    <xf numFmtId="4" fontId="6" fillId="4" borderId="1" xfId="0" applyNumberFormat="1" applyFont="1" applyFill="1" applyBorder="1" applyAlignment="1">
      <alignment horizontal="center" wrapText="1"/>
    </xf>
    <xf numFmtId="4" fontId="3" fillId="4" borderId="1" xfId="0" applyNumberFormat="1" applyFont="1" applyFill="1" applyBorder="1" applyAlignment="1">
      <alignment horizontal="center" wrapText="1"/>
    </xf>
    <xf numFmtId="4" fontId="3" fillId="4" borderId="1" xfId="0" applyNumberFormat="1" applyFont="1" applyFill="1" applyBorder="1" applyAlignment="1" applyProtection="1">
      <alignment horizontal="center" wrapText="1"/>
    </xf>
    <xf numFmtId="4" fontId="7" fillId="4" borderId="1" xfId="0" applyNumberFormat="1" applyFont="1" applyFill="1" applyBorder="1" applyAlignment="1">
      <alignment horizontal="center" wrapText="1"/>
    </xf>
    <xf numFmtId="4" fontId="3" fillId="2" borderId="1" xfId="0" applyNumberFormat="1" applyFont="1" applyFill="1" applyBorder="1" applyAlignment="1">
      <alignment horizontal="center" wrapText="1"/>
    </xf>
    <xf numFmtId="4" fontId="3" fillId="2" borderId="1" xfId="0" applyNumberFormat="1" applyFont="1" applyFill="1" applyBorder="1" applyAlignment="1" applyProtection="1">
      <alignment horizontal="center" wrapText="1"/>
    </xf>
    <xf numFmtId="4" fontId="3" fillId="3" borderId="1" xfId="0" applyNumberFormat="1" applyFont="1" applyFill="1" applyBorder="1" applyAlignment="1">
      <alignment horizontal="center" wrapText="1"/>
    </xf>
    <xf numFmtId="4" fontId="11" fillId="0" borderId="2" xfId="0" applyNumberFormat="1" applyFont="1" applyBorder="1" applyAlignment="1">
      <alignment horizontal="center" wrapText="1"/>
    </xf>
    <xf numFmtId="4" fontId="3" fillId="0" borderId="2" xfId="0" applyNumberFormat="1" applyFont="1" applyBorder="1" applyAlignment="1">
      <alignment horizontal="center" wrapText="1"/>
    </xf>
    <xf numFmtId="4" fontId="11" fillId="3" borderId="1" xfId="0" applyNumberFormat="1" applyFont="1" applyFill="1" applyBorder="1" applyAlignment="1">
      <alignment horizontal="center" wrapText="1"/>
    </xf>
    <xf numFmtId="4" fontId="11" fillId="3" borderId="2" xfId="0" applyNumberFormat="1" applyFont="1" applyFill="1" applyBorder="1" applyAlignment="1">
      <alignment horizontal="center" wrapText="1"/>
    </xf>
    <xf numFmtId="4" fontId="3" fillId="3" borderId="2" xfId="0" applyNumberFormat="1" applyFont="1" applyFill="1" applyBorder="1" applyAlignment="1">
      <alignment horizontal="center" wrapText="1"/>
    </xf>
    <xf numFmtId="4" fontId="4" fillId="0" borderId="1" xfId="0" applyNumberFormat="1" applyFont="1" applyBorder="1" applyAlignment="1" applyProtection="1">
      <alignment horizontal="center" wrapText="1"/>
    </xf>
    <xf numFmtId="4" fontId="3" fillId="0" borderId="1" xfId="0" applyNumberFormat="1" applyFont="1" applyBorder="1" applyAlignment="1" applyProtection="1">
      <alignment horizontal="center" wrapText="1"/>
    </xf>
    <xf numFmtId="4" fontId="11" fillId="0" borderId="0" xfId="0" applyNumberFormat="1" applyFont="1" applyAlignment="1">
      <alignment horizontal="center" wrapText="1"/>
    </xf>
    <xf numFmtId="4" fontId="3" fillId="0" borderId="0" xfId="0" applyNumberFormat="1" applyFont="1" applyAlignment="1">
      <alignment horizontal="center" wrapText="1"/>
    </xf>
    <xf numFmtId="4" fontId="4" fillId="0" borderId="1" xfId="0" applyNumberFormat="1" applyFont="1" applyBorder="1" applyAlignment="1" applyProtection="1">
      <alignment horizontal="center"/>
    </xf>
    <xf numFmtId="4" fontId="6" fillId="0" borderId="1" xfId="13" applyNumberFormat="1" applyFont="1" applyFill="1" applyBorder="1" applyAlignment="1">
      <alignment horizontal="center" wrapText="1"/>
    </xf>
    <xf numFmtId="4" fontId="7" fillId="0" borderId="1" xfId="13" applyNumberFormat="1" applyFont="1" applyFill="1" applyBorder="1" applyAlignment="1">
      <alignment horizontal="center" wrapText="1"/>
    </xf>
    <xf numFmtId="4" fontId="20" fillId="2" borderId="1" xfId="0" applyNumberFormat="1" applyFont="1" applyFill="1" applyBorder="1" applyAlignment="1">
      <alignment horizontal="center"/>
    </xf>
    <xf numFmtId="4" fontId="7" fillId="0" borderId="1" xfId="0" applyNumberFormat="1" applyFont="1" applyFill="1" applyBorder="1" applyAlignment="1">
      <alignment horizontal="center"/>
    </xf>
    <xf numFmtId="4" fontId="12" fillId="0" borderId="1" xfId="0" applyNumberFormat="1" applyFont="1" applyFill="1" applyBorder="1" applyAlignment="1">
      <alignment horizontal="center" wrapText="1"/>
    </xf>
    <xf numFmtId="4" fontId="3" fillId="0" borderId="3" xfId="0" applyNumberFormat="1" applyFont="1" applyBorder="1" applyAlignment="1">
      <alignment horizontal="center" wrapText="1"/>
    </xf>
    <xf numFmtId="4" fontId="4" fillId="9" borderId="1" xfId="0" applyNumberFormat="1" applyFont="1" applyFill="1" applyBorder="1" applyAlignment="1" applyProtection="1">
      <alignment horizontal="center" wrapText="1"/>
    </xf>
    <xf numFmtId="4" fontId="3" fillId="9" borderId="1" xfId="0" applyNumberFormat="1" applyFont="1" applyFill="1" applyBorder="1" applyAlignment="1" applyProtection="1">
      <alignment horizontal="center" wrapText="1"/>
    </xf>
    <xf numFmtId="4" fontId="4" fillId="9" borderId="1" xfId="0" applyNumberFormat="1" applyFont="1" applyFill="1" applyBorder="1" applyAlignment="1" applyProtection="1">
      <alignment horizontal="center"/>
    </xf>
    <xf numFmtId="3" fontId="3" fillId="0" borderId="1" xfId="0" applyNumberFormat="1" applyFont="1" applyBorder="1" applyAlignment="1">
      <alignment vertical="center" wrapText="1"/>
    </xf>
    <xf numFmtId="4" fontId="11" fillId="0" borderId="0" xfId="0" applyNumberFormat="1" applyFont="1" applyAlignment="1">
      <alignment vertical="center" wrapText="1"/>
    </xf>
    <xf numFmtId="4" fontId="3" fillId="0" borderId="0" xfId="0" applyNumberFormat="1" applyFont="1" applyAlignment="1">
      <alignment vertical="center" wrapText="1"/>
    </xf>
    <xf numFmtId="0" fontId="4" fillId="3" borderId="1" xfId="0" applyFont="1" applyFill="1" applyBorder="1"/>
    <xf numFmtId="0" fontId="3" fillId="0" borderId="1" xfId="0" applyFont="1" applyFill="1" applyBorder="1"/>
    <xf numFmtId="0" fontId="4" fillId="3" borderId="1" xfId="0" applyFont="1" applyFill="1" applyBorder="1" applyAlignment="1">
      <alignment wrapText="1"/>
    </xf>
    <xf numFmtId="0" fontId="3"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3" fillId="0" borderId="1" xfId="0" applyFont="1" applyFill="1" applyBorder="1" applyAlignment="1">
      <alignment vertical="center" wrapText="1"/>
    </xf>
    <xf numFmtId="49" fontId="3" fillId="2" borderId="1" xfId="0" applyNumberFormat="1" applyFont="1" applyFill="1" applyBorder="1" applyAlignment="1">
      <alignment horizontal="right" vertical="center" wrapText="1"/>
    </xf>
    <xf numFmtId="0" fontId="3" fillId="2" borderId="1" xfId="0" applyNumberFormat="1" applyFont="1" applyFill="1" applyBorder="1" applyAlignment="1">
      <alignment horizontal="right" vertical="center" wrapText="1"/>
    </xf>
    <xf numFmtId="1"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top"/>
    </xf>
    <xf numFmtId="0" fontId="3" fillId="2" borderId="0" xfId="0" applyNumberFormat="1" applyFont="1" applyFill="1" applyBorder="1" applyAlignment="1">
      <alignment horizontal="justify" vertical="top"/>
    </xf>
    <xf numFmtId="0" fontId="8" fillId="2" borderId="0" xfId="0" applyNumberFormat="1" applyFont="1" applyFill="1" applyBorder="1" applyAlignment="1">
      <alignment horizontal="justify" vertical="top"/>
    </xf>
    <xf numFmtId="0" fontId="3" fillId="2" borderId="0" xfId="0" applyFont="1" applyFill="1" applyBorder="1" applyAlignment="1">
      <alignment horizontal="justify" vertical="top"/>
    </xf>
    <xf numFmtId="0" fontId="1" fillId="2" borderId="0" xfId="0" applyFont="1" applyFill="1" applyBorder="1" applyAlignment="1">
      <alignment horizontal="justify" vertical="top"/>
    </xf>
    <xf numFmtId="0" fontId="3" fillId="0" borderId="1" xfId="0" applyFont="1" applyFill="1" applyBorder="1" applyAlignment="1">
      <alignment horizontal="center"/>
    </xf>
    <xf numFmtId="0" fontId="3" fillId="2" borderId="1" xfId="0" applyFont="1" applyFill="1" applyBorder="1" applyAlignment="1"/>
    <xf numFmtId="0" fontId="3" fillId="0" borderId="1" xfId="0" applyFont="1" applyBorder="1" applyAlignment="1"/>
    <xf numFmtId="0" fontId="3" fillId="0" borderId="1" xfId="0" applyFont="1" applyFill="1" applyBorder="1" applyAlignment="1">
      <alignment vertical="center"/>
    </xf>
    <xf numFmtId="0" fontId="3" fillId="2" borderId="1" xfId="0" applyFont="1" applyFill="1" applyBorder="1" applyAlignment="1">
      <alignment vertical="center"/>
    </xf>
    <xf numFmtId="0" fontId="3" fillId="0" borderId="1" xfId="0" applyFont="1" applyBorder="1" applyAlignment="1">
      <alignment vertical="center"/>
    </xf>
    <xf numFmtId="0" fontId="3" fillId="4" borderId="1" xfId="0" applyFont="1" applyFill="1" applyBorder="1" applyAlignment="1">
      <alignment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justify"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2" fontId="11" fillId="0" borderId="1" xfId="0" applyNumberFormat="1" applyFont="1" applyBorder="1" applyAlignment="1">
      <alignment horizontal="center" vertical="center" wrapText="1"/>
    </xf>
    <xf numFmtId="1"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xf>
    <xf numFmtId="4" fontId="11" fillId="4" borderId="1" xfId="0" applyNumberFormat="1" applyFont="1" applyFill="1" applyBorder="1" applyAlignment="1">
      <alignment horizontal="center" vertical="center" wrapText="1"/>
    </xf>
    <xf numFmtId="0" fontId="11" fillId="0" borderId="1" xfId="0" applyFont="1" applyBorder="1" applyAlignment="1">
      <alignment horizontal="center"/>
    </xf>
    <xf numFmtId="0" fontId="11" fillId="8"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left" vertical="justify"/>
    </xf>
    <xf numFmtId="0" fontId="3" fillId="0" borderId="1" xfId="0" applyFont="1" applyFill="1" applyBorder="1" applyAlignment="1">
      <alignment horizontal="left"/>
    </xf>
    <xf numFmtId="0" fontId="3" fillId="0" borderId="1" xfId="0" applyFont="1" applyBorder="1" applyAlignment="1">
      <alignment horizontal="left" vertical="justify"/>
    </xf>
    <xf numFmtId="0" fontId="7" fillId="0" borderId="3" xfId="0" applyFont="1" applyFill="1" applyBorder="1" applyAlignment="1">
      <alignment horizontal="justify" vertical="top"/>
    </xf>
    <xf numFmtId="0" fontId="6" fillId="0" borderId="1" xfId="0" applyFont="1" applyFill="1" applyBorder="1" applyAlignment="1">
      <alignment horizontal="justify" vertical="top"/>
    </xf>
    <xf numFmtId="0" fontId="7" fillId="0" borderId="1" xfId="0" applyFont="1" applyFill="1" applyBorder="1" applyAlignment="1">
      <alignment horizontal="justify" vertical="top"/>
    </xf>
    <xf numFmtId="0" fontId="4" fillId="0" borderId="1" xfId="0" applyFont="1" applyFill="1" applyBorder="1" applyAlignment="1">
      <alignment horizontal="justify" vertical="top"/>
    </xf>
    <xf numFmtId="0" fontId="3" fillId="2" borderId="1" xfId="0" applyFont="1" applyFill="1" applyBorder="1" applyAlignment="1">
      <alignment vertical="justify"/>
    </xf>
    <xf numFmtId="0" fontId="3" fillId="0" borderId="1" xfId="0" applyFont="1" applyBorder="1" applyAlignment="1">
      <alignment vertical="justify"/>
    </xf>
    <xf numFmtId="0" fontId="3" fillId="0" borderId="1" xfId="0" applyFont="1" applyFill="1" applyBorder="1" applyAlignment="1">
      <alignment vertical="justify"/>
    </xf>
    <xf numFmtId="0" fontId="3" fillId="0" borderId="0" xfId="0" applyFont="1" applyAlignment="1">
      <alignment vertical="center"/>
    </xf>
    <xf numFmtId="0" fontId="3" fillId="0" borderId="3" xfId="0" applyFont="1" applyFill="1" applyBorder="1" applyAlignment="1">
      <alignment horizontal="justify" vertical="top"/>
    </xf>
    <xf numFmtId="0" fontId="3" fillId="0" borderId="1" xfId="0" applyFont="1" applyFill="1" applyBorder="1" applyAlignment="1">
      <alignment horizontal="justify" vertical="center"/>
    </xf>
    <xf numFmtId="0" fontId="7" fillId="0" borderId="2" xfId="0" applyFont="1" applyFill="1" applyBorder="1" applyAlignment="1">
      <alignment horizontal="justify" vertical="center"/>
    </xf>
    <xf numFmtId="0" fontId="4" fillId="0" borderId="1"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1" xfId="0" applyNumberFormat="1" applyFont="1" applyFill="1" applyBorder="1" applyAlignment="1">
      <alignment horizontal="justify" vertical="center"/>
    </xf>
    <xf numFmtId="0" fontId="3" fillId="0" borderId="1" xfId="0" applyFont="1" applyFill="1" applyBorder="1" applyAlignment="1">
      <alignment horizontal="left" vertical="center"/>
    </xf>
    <xf numFmtId="0" fontId="3" fillId="0" borderId="3" xfId="0" applyFont="1" applyFill="1" applyBorder="1" applyAlignment="1">
      <alignment horizontal="justify" vertical="center"/>
    </xf>
    <xf numFmtId="0" fontId="3" fillId="0" borderId="3" xfId="0" applyFont="1" applyFill="1" applyBorder="1" applyAlignment="1">
      <alignment horizontal="left" vertical="center"/>
    </xf>
    <xf numFmtId="0" fontId="3" fillId="0" borderId="2" xfId="0" applyFont="1" applyFill="1" applyBorder="1" applyAlignment="1">
      <alignment horizontal="justify" vertical="center"/>
    </xf>
    <xf numFmtId="0" fontId="3" fillId="0" borderId="12" xfId="0" applyFont="1" applyFill="1" applyBorder="1" applyAlignment="1">
      <alignment horizontal="justify" vertical="center"/>
    </xf>
    <xf numFmtId="0" fontId="3" fillId="0" borderId="11" xfId="0" applyFont="1" applyFill="1" applyBorder="1" applyAlignment="1">
      <alignment horizontal="justify" vertical="top"/>
    </xf>
    <xf numFmtId="0" fontId="6" fillId="0" borderId="1" xfId="0" applyFont="1" applyFill="1" applyBorder="1" applyAlignment="1">
      <alignment horizontal="justify"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2" borderId="1" xfId="0" applyFont="1" applyFill="1" applyBorder="1" applyAlignment="1">
      <alignment horizontal="left" vertical="center"/>
    </xf>
    <xf numFmtId="0" fontId="3" fillId="0" borderId="1" xfId="0" applyFont="1" applyBorder="1" applyAlignment="1">
      <alignment horizontal="justify" vertical="center"/>
    </xf>
    <xf numFmtId="0" fontId="3" fillId="6" borderId="1" xfId="0" applyFont="1" applyFill="1" applyBorder="1" applyAlignment="1">
      <alignment vertical="center"/>
    </xf>
    <xf numFmtId="0" fontId="4" fillId="0" borderId="1" xfId="0" applyFont="1" applyFill="1" applyBorder="1" applyAlignment="1">
      <alignment horizontal="left" vertical="center"/>
    </xf>
    <xf numFmtId="0" fontId="11" fillId="0" borderId="1" xfId="0" applyFont="1" applyBorder="1" applyAlignment="1">
      <alignment horizontal="justify"/>
    </xf>
    <xf numFmtId="0" fontId="11" fillId="0" borderId="3" xfId="0" applyFont="1" applyBorder="1" applyAlignment="1"/>
    <xf numFmtId="0" fontId="11" fillId="0" borderId="1" xfId="0" applyFont="1" applyBorder="1" applyAlignment="1">
      <alignment horizontal="left"/>
    </xf>
    <xf numFmtId="0" fontId="11" fillId="4" borderId="1" xfId="0" applyFont="1" applyFill="1" applyBorder="1" applyAlignment="1">
      <alignment horizontal="left"/>
    </xf>
    <xf numFmtId="0" fontId="11" fillId="4" borderId="1" xfId="0" applyFont="1" applyFill="1" applyBorder="1" applyAlignment="1">
      <alignment horizontal="justify" vertical="center"/>
    </xf>
    <xf numFmtId="0" fontId="11" fillId="0" borderId="1" xfId="11" applyFont="1" applyBorder="1" applyAlignment="1">
      <alignment horizontal="center" vertical="center"/>
    </xf>
    <xf numFmtId="0" fontId="3" fillId="4" borderId="1" xfId="3" applyFont="1" applyFill="1" applyBorder="1" applyAlignment="1">
      <alignment vertical="center"/>
    </xf>
    <xf numFmtId="0" fontId="3" fillId="4" borderId="3" xfId="3" applyFont="1" applyFill="1" applyBorder="1" applyAlignment="1">
      <alignment vertical="center"/>
    </xf>
    <xf numFmtId="0" fontId="3" fillId="4" borderId="10" xfId="3" applyFont="1" applyFill="1" applyBorder="1" applyAlignment="1">
      <alignment vertical="center"/>
    </xf>
    <xf numFmtId="0" fontId="3" fillId="4" borderId="2" xfId="3" applyFont="1" applyFill="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4" borderId="5" xfId="3" applyFont="1" applyFill="1" applyBorder="1" applyAlignment="1">
      <alignment horizontal="left" vertical="center" wrapText="1"/>
    </xf>
    <xf numFmtId="0" fontId="4" fillId="4" borderId="6" xfId="3" applyFont="1" applyFill="1" applyBorder="1" applyAlignment="1">
      <alignment horizontal="left" vertical="center" wrapText="1"/>
    </xf>
    <xf numFmtId="0" fontId="4" fillId="4" borderId="4" xfId="3" applyFont="1" applyFill="1" applyBorder="1" applyAlignment="1">
      <alignment horizontal="left" vertical="center" wrapText="1"/>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4" borderId="1" xfId="3"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4" xfId="0" applyFont="1" applyFill="1" applyBorder="1" applyAlignment="1">
      <alignment horizontal="left" vertical="justify"/>
    </xf>
    <xf numFmtId="0" fontId="3" fillId="0" borderId="1" xfId="0" applyFont="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4" xfId="0" applyFont="1" applyFill="1" applyBorder="1" applyAlignment="1">
      <alignment horizontal="left"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4" xfId="1" applyFont="1" applyFill="1" applyBorder="1" applyAlignment="1">
      <alignment vertical="center" wrapText="1"/>
    </xf>
    <xf numFmtId="0" fontId="4" fillId="0" borderId="3" xfId="0" applyFont="1" applyBorder="1" applyAlignment="1">
      <alignment vertical="center" wrapText="1" shrinkToFit="1"/>
    </xf>
    <xf numFmtId="0" fontId="3" fillId="0" borderId="10" xfId="0" applyFont="1" applyBorder="1" applyAlignment="1">
      <alignment vertical="center" wrapText="1" shrinkToFit="1"/>
    </xf>
    <xf numFmtId="0" fontId="3" fillId="0" borderId="2" xfId="0" applyFont="1" applyBorder="1" applyAlignment="1">
      <alignment vertical="center" wrapText="1" shrinkToFit="1"/>
    </xf>
    <xf numFmtId="0" fontId="3" fillId="0" borderId="3" xfId="0" applyFont="1" applyBorder="1" applyAlignment="1">
      <alignment vertical="center" wrapText="1" shrinkToFit="1"/>
    </xf>
    <xf numFmtId="49" fontId="3" fillId="0" borderId="1" xfId="0" applyNumberFormat="1" applyFont="1" applyBorder="1" applyAlignment="1">
      <alignment horizontal="center" vertical="center"/>
    </xf>
    <xf numFmtId="0" fontId="3" fillId="0" borderId="3" xfId="0" applyFont="1" applyFill="1" applyBorder="1" applyAlignment="1">
      <alignment vertical="center" wrapText="1" shrinkToFit="1"/>
    </xf>
    <xf numFmtId="0" fontId="3" fillId="0" borderId="10" xfId="0" applyFont="1" applyFill="1" applyBorder="1" applyAlignment="1">
      <alignment vertical="center" wrapText="1" shrinkToFit="1"/>
    </xf>
    <xf numFmtId="0" fontId="3" fillId="0" borderId="2" xfId="0" applyFont="1" applyFill="1" applyBorder="1" applyAlignment="1">
      <alignment vertical="center" wrapText="1" shrinkToFit="1"/>
    </xf>
    <xf numFmtId="49" fontId="4" fillId="0" borderId="1" xfId="0" applyNumberFormat="1"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2" xfId="0" applyFont="1" applyFill="1" applyBorder="1" applyAlignment="1">
      <alignment vertical="center" wrapText="1" shrinkToFit="1"/>
    </xf>
    <xf numFmtId="49" fontId="3" fillId="0" borderId="1" xfId="0" applyNumberFormat="1" applyFont="1" applyFill="1" applyBorder="1" applyAlignment="1">
      <alignment horizontal="center" vertical="center"/>
    </xf>
    <xf numFmtId="4" fontId="4" fillId="0" borderId="1" xfId="0" applyNumberFormat="1" applyFont="1" applyBorder="1" applyAlignment="1">
      <alignment vertical="center" wrapText="1"/>
    </xf>
    <xf numFmtId="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 fontId="4"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vertical="center" wrapText="1"/>
    </xf>
    <xf numFmtId="4" fontId="3" fillId="0" borderId="3"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2" xfId="0" applyNumberFormat="1" applyFont="1" applyBorder="1" applyAlignment="1">
      <alignment vertical="center" wrapText="1"/>
    </xf>
    <xf numFmtId="4" fontId="3" fillId="4" borderId="1" xfId="0" applyNumberFormat="1"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4" fontId="6"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wrapText="1"/>
    </xf>
    <xf numFmtId="4" fontId="7" fillId="0" borderId="1" xfId="0" applyNumberFormat="1" applyFont="1" applyFill="1" applyBorder="1" applyAlignment="1">
      <alignment vertical="center" wrapText="1"/>
    </xf>
    <xf numFmtId="4" fontId="4" fillId="3" borderId="3" xfId="0" applyNumberFormat="1" applyFont="1" applyFill="1" applyBorder="1" applyAlignment="1">
      <alignment vertical="center" wrapText="1"/>
    </xf>
    <xf numFmtId="4" fontId="4" fillId="3" borderId="10" xfId="0" applyNumberFormat="1" applyFont="1" applyFill="1" applyBorder="1" applyAlignment="1">
      <alignment vertical="center" wrapText="1"/>
    </xf>
    <xf numFmtId="4" fontId="4" fillId="3" borderId="2" xfId="0" applyNumberFormat="1" applyFont="1" applyFill="1" applyBorder="1" applyAlignment="1">
      <alignment vertical="center" wrapText="1"/>
    </xf>
    <xf numFmtId="0" fontId="4" fillId="0" borderId="17" xfId="0" applyFont="1" applyBorder="1" applyAlignment="1">
      <alignment vertical="center" wrapText="1" shrinkToFit="1"/>
    </xf>
    <xf numFmtId="0" fontId="4" fillId="0" borderId="10" xfId="0" applyFont="1" applyBorder="1" applyAlignment="1">
      <alignment vertical="center" wrapText="1" shrinkToFit="1"/>
    </xf>
    <xf numFmtId="0" fontId="4" fillId="0" borderId="2" xfId="0" applyFont="1" applyBorder="1" applyAlignment="1">
      <alignment vertical="center" wrapText="1" shrinkToFit="1"/>
    </xf>
    <xf numFmtId="0" fontId="3" fillId="0" borderId="17" xfId="0" applyFont="1" applyBorder="1" applyAlignment="1">
      <alignment vertical="center" wrapText="1" shrinkToFit="1"/>
    </xf>
    <xf numFmtId="3" fontId="4" fillId="3" borderId="1" xfId="0" applyNumberFormat="1" applyFont="1" applyFill="1" applyBorder="1" applyAlignment="1">
      <alignment horizontal="center" vertical="center" wrapText="1" shrinkToFit="1"/>
    </xf>
    <xf numFmtId="4" fontId="4" fillId="3" borderId="3" xfId="0" applyNumberFormat="1" applyFont="1" applyFill="1" applyBorder="1" applyAlignment="1">
      <alignment vertical="center" wrapText="1" shrinkToFit="1"/>
    </xf>
    <xf numFmtId="4" fontId="4" fillId="3" borderId="10" xfId="0" applyNumberFormat="1" applyFont="1" applyFill="1" applyBorder="1" applyAlignment="1">
      <alignment vertical="center" wrapText="1" shrinkToFit="1"/>
    </xf>
    <xf numFmtId="4" fontId="4" fillId="3" borderId="2" xfId="0" applyNumberFormat="1" applyFont="1" applyFill="1" applyBorder="1" applyAlignment="1">
      <alignment vertical="center" wrapText="1" shrinkToFit="1"/>
    </xf>
    <xf numFmtId="0" fontId="4" fillId="0" borderId="1" xfId="0" applyFont="1" applyFill="1" applyBorder="1" applyAlignment="1">
      <alignment horizontal="center" vertical="center"/>
    </xf>
    <xf numFmtId="4" fontId="6" fillId="0" borderId="1" xfId="0" applyNumberFormat="1" applyFont="1" applyBorder="1" applyAlignment="1">
      <alignment vertical="center" wrapText="1"/>
    </xf>
    <xf numFmtId="4" fontId="3" fillId="0" borderId="3"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6" fillId="3" borderId="1" xfId="0" applyNumberFormat="1" applyFont="1" applyFill="1" applyBorder="1" applyAlignment="1">
      <alignment vertical="center" wrapText="1"/>
    </xf>
    <xf numFmtId="49" fontId="3" fillId="0" borderId="1" xfId="0" applyNumberFormat="1" applyFont="1" applyBorder="1" applyAlignment="1">
      <alignment horizontal="center" vertical="center" wrapText="1"/>
    </xf>
    <xf numFmtId="0" fontId="3" fillId="4" borderId="1" xfId="0" applyFont="1" applyFill="1" applyBorder="1" applyAlignment="1">
      <alignment vertical="center" wrapText="1"/>
    </xf>
    <xf numFmtId="4" fontId="4" fillId="3" borderId="5" xfId="0" applyNumberFormat="1" applyFont="1" applyFill="1" applyBorder="1" applyAlignment="1">
      <alignment vertical="center" wrapText="1"/>
    </xf>
    <xf numFmtId="4" fontId="4" fillId="0" borderId="5"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3" fillId="0" borderId="3" xfId="0" applyFont="1" applyBorder="1" applyAlignment="1">
      <alignment vertical="top" wrapText="1"/>
    </xf>
    <xf numFmtId="0" fontId="3" fillId="0" borderId="10" xfId="0" applyFont="1" applyBorder="1" applyAlignment="1">
      <alignment vertical="top" wrapText="1"/>
    </xf>
    <xf numFmtId="0" fontId="3" fillId="0" borderId="2" xfId="0" applyFont="1" applyBorder="1" applyAlignment="1">
      <alignment vertical="top" wrapText="1"/>
    </xf>
    <xf numFmtId="14" fontId="3" fillId="0" borderId="1" xfId="0" applyNumberFormat="1" applyFont="1" applyBorder="1" applyAlignment="1">
      <alignment horizontal="center" vertical="center"/>
    </xf>
    <xf numFmtId="4" fontId="4" fillId="0" borderId="0" xfId="0" applyNumberFormat="1" applyFont="1" applyAlignment="1">
      <alignment horizontal="center" vertical="center" wrapText="1"/>
    </xf>
    <xf numFmtId="4" fontId="4" fillId="0" borderId="1" xfId="0" applyNumberFormat="1" applyFont="1" applyBorder="1" applyAlignment="1">
      <alignment horizontal="center" wrapText="1"/>
    </xf>
  </cellXfs>
  <cellStyles count="14">
    <cellStyle name="Обычный" xfId="0" builtinId="0"/>
    <cellStyle name="Обычный 10" xfId="1"/>
    <cellStyle name="Обычный 11" xfId="2"/>
    <cellStyle name="Обычный 2" xfId="3"/>
    <cellStyle name="Обычный 3" xfId="4"/>
    <cellStyle name="Обычный 3 2" xfId="5"/>
    <cellStyle name="Обычный 4" xfId="6"/>
    <cellStyle name="Обычный 5" xfId="7"/>
    <cellStyle name="Обычный 6" xfId="8"/>
    <cellStyle name="Обычный 7" xfId="9"/>
    <cellStyle name="Обычный 8" xfId="10"/>
    <cellStyle name="Обычный 9" xfId="11"/>
    <cellStyle name="Процентный" xfId="12" builtinId="5"/>
    <cellStyle name="Финансовый" xfId="13" builtinId="3"/>
  </cellStyles>
  <dxfs count="0"/>
  <tableStyles count="0" defaultTableStyle="TableStyleMedium2" defaultPivotStyle="PivotStyleLight16"/>
  <colors>
    <mruColors>
      <color rgb="FFFFCCFF"/>
      <color rgb="FFFF99FF"/>
      <color rgb="FFFFCCCC"/>
      <color rgb="FFCCCCFF"/>
      <color rgb="FFFF66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01"/>
  <sheetViews>
    <sheetView tabSelected="1" zoomScale="75" zoomScaleNormal="75" workbookViewId="0">
      <pane xSplit="1" ySplit="7" topLeftCell="B769" activePane="bottomRight" state="frozen"/>
      <selection pane="topRight" activeCell="B1" sqref="B1"/>
      <selection pane="bottomLeft" activeCell="A8" sqref="A8"/>
      <selection pane="bottomRight" activeCell="A795" sqref="A795"/>
    </sheetView>
  </sheetViews>
  <sheetFormatPr defaultRowHeight="15.75" x14ac:dyDescent="0.2"/>
  <cols>
    <col min="1" max="1" width="10.42578125" style="1" customWidth="1"/>
    <col min="2" max="2" width="73.7109375" style="44" customWidth="1"/>
    <col min="3" max="3" width="22.140625" style="1" customWidth="1"/>
    <col min="4" max="4" width="16" style="1" customWidth="1"/>
    <col min="5" max="5" width="11.5703125" style="1" customWidth="1"/>
    <col min="6" max="6" width="12.140625" style="1" customWidth="1"/>
    <col min="7" max="7" width="11.140625" style="1" customWidth="1"/>
    <col min="8" max="8" width="14.140625" style="1" customWidth="1"/>
    <col min="9" max="9" width="58.28515625" style="279" customWidth="1"/>
    <col min="10" max="16384" width="9.140625" style="1"/>
  </cols>
  <sheetData>
    <row r="2" spans="1:11" ht="37.5" customHeight="1" x14ac:dyDescent="0.2">
      <c r="A2" s="384" t="s">
        <v>1148</v>
      </c>
      <c r="B2" s="384"/>
      <c r="C2" s="384"/>
      <c r="D2" s="384"/>
      <c r="E2" s="384"/>
      <c r="F2" s="384"/>
      <c r="G2" s="384"/>
      <c r="H2" s="384"/>
      <c r="I2" s="384"/>
    </row>
    <row r="3" spans="1:11" ht="11.25" customHeight="1" x14ac:dyDescent="0.2"/>
    <row r="4" spans="1:11" x14ac:dyDescent="0.2">
      <c r="A4" s="385" t="s">
        <v>0</v>
      </c>
      <c r="B4" s="375" t="s">
        <v>3</v>
      </c>
      <c r="C4" s="386" t="s">
        <v>4</v>
      </c>
      <c r="D4" s="386" t="s">
        <v>5</v>
      </c>
      <c r="E4" s="386" t="s">
        <v>6</v>
      </c>
      <c r="F4" s="386"/>
      <c r="G4" s="386"/>
      <c r="H4" s="386"/>
      <c r="I4" s="387" t="s">
        <v>7</v>
      </c>
    </row>
    <row r="5" spans="1:11" x14ac:dyDescent="0.2">
      <c r="A5" s="385"/>
      <c r="B5" s="375"/>
      <c r="C5" s="386"/>
      <c r="D5" s="386"/>
      <c r="E5" s="386" t="s">
        <v>8</v>
      </c>
      <c r="F5" s="386" t="s">
        <v>9</v>
      </c>
      <c r="G5" s="386"/>
      <c r="H5" s="386"/>
      <c r="I5" s="387"/>
    </row>
    <row r="6" spans="1:11" ht="41.25" customHeight="1" x14ac:dyDescent="0.2">
      <c r="A6" s="385"/>
      <c r="B6" s="375"/>
      <c r="C6" s="386"/>
      <c r="D6" s="386"/>
      <c r="E6" s="386"/>
      <c r="F6" s="157" t="s">
        <v>10</v>
      </c>
      <c r="G6" s="157" t="s">
        <v>11</v>
      </c>
      <c r="H6" s="157" t="s">
        <v>12</v>
      </c>
      <c r="I6" s="387"/>
    </row>
    <row r="7" spans="1:11" ht="13.5" customHeight="1" x14ac:dyDescent="0.2">
      <c r="A7" s="22">
        <v>1</v>
      </c>
      <c r="B7" s="156">
        <v>2</v>
      </c>
      <c r="C7" s="22">
        <v>3</v>
      </c>
      <c r="D7" s="156">
        <v>4</v>
      </c>
      <c r="E7" s="156">
        <v>5</v>
      </c>
      <c r="F7" s="156">
        <v>6</v>
      </c>
      <c r="G7" s="156">
        <v>7</v>
      </c>
      <c r="H7" s="156">
        <v>8</v>
      </c>
      <c r="I7" s="159">
        <v>9</v>
      </c>
    </row>
    <row r="8" spans="1:11" ht="25.5" customHeight="1" x14ac:dyDescent="0.2">
      <c r="A8" s="154">
        <v>1</v>
      </c>
      <c r="B8" s="322" t="s">
        <v>13</v>
      </c>
      <c r="C8" s="322"/>
      <c r="D8" s="322"/>
      <c r="E8" s="322"/>
      <c r="F8" s="322"/>
      <c r="G8" s="322"/>
      <c r="H8" s="322"/>
      <c r="I8" s="322"/>
    </row>
    <row r="9" spans="1:11" s="47" customFormat="1" ht="33.75" customHeight="1" x14ac:dyDescent="0.2">
      <c r="A9" s="105" t="s">
        <v>14</v>
      </c>
      <c r="B9" s="45" t="s">
        <v>15</v>
      </c>
      <c r="C9" s="22" t="s">
        <v>16</v>
      </c>
      <c r="D9" s="156" t="s">
        <v>17</v>
      </c>
      <c r="E9" s="251">
        <v>60</v>
      </c>
      <c r="F9" s="3">
        <v>60</v>
      </c>
      <c r="G9" s="252">
        <v>60</v>
      </c>
      <c r="H9" s="253">
        <f t="shared" ref="H9:H14" si="0">G9/F9*100-100</f>
        <v>0</v>
      </c>
      <c r="I9" s="128"/>
    </row>
    <row r="10" spans="1:11" s="47" customFormat="1" ht="33" customHeight="1" x14ac:dyDescent="0.2">
      <c r="A10" s="234" t="s">
        <v>18</v>
      </c>
      <c r="B10" s="48" t="s">
        <v>19</v>
      </c>
      <c r="C10" s="49" t="s">
        <v>20</v>
      </c>
      <c r="D10" s="49" t="s">
        <v>21</v>
      </c>
      <c r="E10" s="254">
        <v>814.3</v>
      </c>
      <c r="F10" s="25">
        <v>937</v>
      </c>
      <c r="G10" s="253">
        <v>191.4</v>
      </c>
      <c r="H10" s="253">
        <f t="shared" si="0"/>
        <v>-79.573105656350052</v>
      </c>
      <c r="I10" s="132" t="s">
        <v>1385</v>
      </c>
    </row>
    <row r="11" spans="1:11" s="47" customFormat="1" ht="49.5" customHeight="1" x14ac:dyDescent="0.2">
      <c r="A11" s="234" t="s">
        <v>22</v>
      </c>
      <c r="B11" s="48" t="s">
        <v>23</v>
      </c>
      <c r="C11" s="49" t="s">
        <v>20</v>
      </c>
      <c r="D11" s="49" t="s">
        <v>21</v>
      </c>
      <c r="E11" s="254">
        <v>14.3</v>
      </c>
      <c r="F11" s="3">
        <v>15.7</v>
      </c>
      <c r="G11" s="254">
        <v>0.8</v>
      </c>
      <c r="H11" s="253">
        <f t="shared" si="0"/>
        <v>-94.904458598726109</v>
      </c>
      <c r="I11" s="133" t="s">
        <v>1308</v>
      </c>
    </row>
    <row r="12" spans="1:11" s="47" customFormat="1" ht="53.25" customHeight="1" x14ac:dyDescent="0.2">
      <c r="A12" s="235">
        <v>4</v>
      </c>
      <c r="B12" s="48" t="s">
        <v>24</v>
      </c>
      <c r="C12" s="49" t="s">
        <v>16</v>
      </c>
      <c r="D12" s="49" t="s">
        <v>17</v>
      </c>
      <c r="E12" s="254">
        <v>80</v>
      </c>
      <c r="F12" s="25">
        <v>80</v>
      </c>
      <c r="G12" s="253">
        <v>80</v>
      </c>
      <c r="H12" s="253">
        <f t="shared" si="0"/>
        <v>0</v>
      </c>
      <c r="I12" s="132" t="s">
        <v>1309</v>
      </c>
    </row>
    <row r="13" spans="1:11" s="47" customFormat="1" ht="43.5" customHeight="1" x14ac:dyDescent="0.2">
      <c r="A13" s="235">
        <v>5</v>
      </c>
      <c r="B13" s="48" t="s">
        <v>25</v>
      </c>
      <c r="C13" s="49" t="s">
        <v>20</v>
      </c>
      <c r="D13" s="49" t="s">
        <v>17</v>
      </c>
      <c r="E13" s="254">
        <v>2.2000000000000002</v>
      </c>
      <c r="F13" s="25">
        <v>3</v>
      </c>
      <c r="G13" s="253">
        <v>4</v>
      </c>
      <c r="H13" s="253">
        <f t="shared" si="0"/>
        <v>33.333333333333314</v>
      </c>
      <c r="I13" s="132" t="s">
        <v>1310</v>
      </c>
    </row>
    <row r="14" spans="1:11" s="47" customFormat="1" ht="34.5" customHeight="1" x14ac:dyDescent="0.2">
      <c r="A14" s="236">
        <v>6</v>
      </c>
      <c r="B14" s="48" t="s">
        <v>26</v>
      </c>
      <c r="C14" s="49" t="s">
        <v>20</v>
      </c>
      <c r="D14" s="49" t="s">
        <v>21</v>
      </c>
      <c r="E14" s="251">
        <v>76</v>
      </c>
      <c r="F14" s="49">
        <v>88</v>
      </c>
      <c r="G14" s="252">
        <v>76</v>
      </c>
      <c r="H14" s="253">
        <f t="shared" si="0"/>
        <v>-13.63636363636364</v>
      </c>
      <c r="I14" s="129"/>
    </row>
    <row r="15" spans="1:11" s="47" customFormat="1" ht="22.5" customHeight="1" x14ac:dyDescent="0.2">
      <c r="A15" s="55" t="s">
        <v>27</v>
      </c>
      <c r="B15" s="324" t="s">
        <v>28</v>
      </c>
      <c r="C15" s="325"/>
      <c r="D15" s="325"/>
      <c r="E15" s="325"/>
      <c r="F15" s="325"/>
      <c r="G15" s="325"/>
      <c r="H15" s="325"/>
      <c r="I15" s="326"/>
    </row>
    <row r="16" spans="1:11" s="47" customFormat="1" ht="33.75" customHeight="1" x14ac:dyDescent="0.2">
      <c r="A16" s="236">
        <v>1</v>
      </c>
      <c r="B16" s="48" t="s">
        <v>19</v>
      </c>
      <c r="C16" s="49" t="s">
        <v>20</v>
      </c>
      <c r="D16" s="49" t="s">
        <v>21</v>
      </c>
      <c r="E16" s="253">
        <v>814.3</v>
      </c>
      <c r="F16" s="25">
        <v>937</v>
      </c>
      <c r="G16" s="253">
        <v>191.4</v>
      </c>
      <c r="H16" s="253">
        <f>G16/F16*100-100</f>
        <v>-79.573105656350052</v>
      </c>
      <c r="I16" s="132" t="s">
        <v>1385</v>
      </c>
      <c r="J16" s="239"/>
      <c r="K16" s="238"/>
    </row>
    <row r="17" spans="1:11" s="47" customFormat="1" ht="36" customHeight="1" x14ac:dyDescent="0.2">
      <c r="A17" s="236">
        <v>2</v>
      </c>
      <c r="B17" s="48" t="s">
        <v>29</v>
      </c>
      <c r="C17" s="49" t="s">
        <v>20</v>
      </c>
      <c r="D17" s="49" t="s">
        <v>21</v>
      </c>
      <c r="E17" s="253">
        <v>67.2</v>
      </c>
      <c r="F17" s="3">
        <v>84.8</v>
      </c>
      <c r="G17" s="253">
        <v>67.2</v>
      </c>
      <c r="H17" s="253">
        <f>G17/F17*100-100</f>
        <v>-20.754716981132077</v>
      </c>
      <c r="I17" s="133" t="s">
        <v>1311</v>
      </c>
      <c r="J17" s="240"/>
      <c r="K17" s="238"/>
    </row>
    <row r="18" spans="1:11" s="47" customFormat="1" ht="34.5" customHeight="1" x14ac:dyDescent="0.2">
      <c r="A18" s="236">
        <v>3</v>
      </c>
      <c r="B18" s="48" t="s">
        <v>23</v>
      </c>
      <c r="C18" s="49" t="s">
        <v>20</v>
      </c>
      <c r="D18" s="49" t="s">
        <v>21</v>
      </c>
      <c r="E18" s="253">
        <v>14.3</v>
      </c>
      <c r="F18" s="3">
        <v>15.7</v>
      </c>
      <c r="G18" s="253">
        <v>14.3</v>
      </c>
      <c r="H18" s="253">
        <f>G18/F18*100-100</f>
        <v>-8.9171974522292885</v>
      </c>
      <c r="I18" s="133" t="s">
        <v>1308</v>
      </c>
      <c r="J18" s="241"/>
      <c r="K18" s="238"/>
    </row>
    <row r="19" spans="1:11" s="47" customFormat="1" ht="20.25" customHeight="1" x14ac:dyDescent="0.2">
      <c r="A19" s="47" t="s">
        <v>30</v>
      </c>
      <c r="B19" s="383" t="s">
        <v>31</v>
      </c>
      <c r="C19" s="383"/>
      <c r="D19" s="383"/>
      <c r="E19" s="383"/>
      <c r="F19" s="383"/>
      <c r="G19" s="383"/>
      <c r="H19" s="383"/>
      <c r="I19" s="383"/>
    </row>
    <row r="20" spans="1:11" s="47" customFormat="1" ht="36.75" customHeight="1" x14ac:dyDescent="0.2">
      <c r="A20" s="237">
        <v>1</v>
      </c>
      <c r="B20" s="48" t="s">
        <v>32</v>
      </c>
      <c r="C20" s="232" t="s">
        <v>16</v>
      </c>
      <c r="D20" s="49" t="s">
        <v>17</v>
      </c>
      <c r="E20" s="252">
        <v>60</v>
      </c>
      <c r="F20" s="251">
        <v>60</v>
      </c>
      <c r="G20" s="252">
        <v>60</v>
      </c>
      <c r="H20" s="253">
        <f>G20/F20*100-100</f>
        <v>0</v>
      </c>
      <c r="I20" s="129" t="s">
        <v>1312</v>
      </c>
      <c r="J20" s="242"/>
    </row>
    <row r="21" spans="1:11" s="47" customFormat="1" ht="36.75" customHeight="1" x14ac:dyDescent="0.2">
      <c r="A21" s="237">
        <v>2</v>
      </c>
      <c r="B21" s="48" t="s">
        <v>33</v>
      </c>
      <c r="C21" s="232" t="s">
        <v>16</v>
      </c>
      <c r="D21" s="49" t="s">
        <v>21</v>
      </c>
      <c r="E21" s="251">
        <v>30</v>
      </c>
      <c r="F21" s="251">
        <v>35</v>
      </c>
      <c r="G21" s="251">
        <v>30</v>
      </c>
      <c r="H21" s="253">
        <f>G21/F21*100-100</f>
        <v>-14.285714285714292</v>
      </c>
      <c r="I21" s="129" t="s">
        <v>1313</v>
      </c>
      <c r="J21" s="242"/>
    </row>
    <row r="22" spans="1:11" s="47" customFormat="1" ht="22.5" customHeight="1" x14ac:dyDescent="0.2">
      <c r="A22" s="47" t="s">
        <v>34</v>
      </c>
      <c r="B22" s="363" t="s">
        <v>35</v>
      </c>
      <c r="C22" s="364"/>
      <c r="D22" s="364"/>
      <c r="E22" s="364"/>
      <c r="F22" s="364"/>
      <c r="G22" s="364"/>
      <c r="H22" s="364"/>
      <c r="I22" s="365"/>
    </row>
    <row r="23" spans="1:11" s="47" customFormat="1" ht="56.25" customHeight="1" x14ac:dyDescent="0.2">
      <c r="A23" s="237">
        <v>1</v>
      </c>
      <c r="B23" s="48" t="s">
        <v>36</v>
      </c>
      <c r="C23" s="50" t="s">
        <v>16</v>
      </c>
      <c r="D23" s="49" t="s">
        <v>17</v>
      </c>
      <c r="E23" s="252">
        <v>95</v>
      </c>
      <c r="F23" s="251">
        <v>95</v>
      </c>
      <c r="G23" s="252">
        <v>95</v>
      </c>
      <c r="H23" s="252">
        <f>G23/F23*100-100</f>
        <v>0</v>
      </c>
      <c r="I23" s="129" t="s">
        <v>1314</v>
      </c>
    </row>
    <row r="24" spans="1:11" s="47" customFormat="1" ht="41.25" customHeight="1" x14ac:dyDescent="0.2">
      <c r="A24" s="237">
        <v>2</v>
      </c>
      <c r="B24" s="48" t="s">
        <v>37</v>
      </c>
      <c r="C24" s="49" t="s">
        <v>20</v>
      </c>
      <c r="D24" s="49" t="s">
        <v>21</v>
      </c>
      <c r="E24" s="252">
        <v>80</v>
      </c>
      <c r="F24" s="251">
        <v>101</v>
      </c>
      <c r="G24" s="252">
        <v>22</v>
      </c>
      <c r="H24" s="253">
        <f>G24/F24*100-100</f>
        <v>-78.21782178217822</v>
      </c>
      <c r="I24" s="129" t="s">
        <v>1315</v>
      </c>
    </row>
    <row r="25" spans="1:11" s="47" customFormat="1" ht="50.25" hidden="1" customHeight="1" x14ac:dyDescent="0.2">
      <c r="A25" s="47" t="s">
        <v>38</v>
      </c>
      <c r="B25" s="51" t="s">
        <v>39</v>
      </c>
      <c r="C25" s="5"/>
      <c r="D25" s="231"/>
      <c r="E25" s="156"/>
      <c r="F25" s="156"/>
      <c r="G25" s="156"/>
      <c r="H25" s="156"/>
      <c r="I25" s="249"/>
    </row>
    <row r="26" spans="1:11" s="47" customFormat="1" ht="47.25" hidden="1" x14ac:dyDescent="0.2">
      <c r="A26" s="237">
        <v>1</v>
      </c>
      <c r="B26" s="48" t="s">
        <v>40</v>
      </c>
      <c r="C26" s="49" t="s">
        <v>16</v>
      </c>
      <c r="D26" s="49" t="s">
        <v>41</v>
      </c>
      <c r="E26" s="251">
        <v>0</v>
      </c>
      <c r="F26" s="251">
        <v>0</v>
      </c>
      <c r="G26" s="252">
        <v>0</v>
      </c>
      <c r="H26" s="253"/>
      <c r="I26" s="129" t="s">
        <v>1316</v>
      </c>
    </row>
    <row r="27" spans="1:11" s="47" customFormat="1" ht="54.75" hidden="1" customHeight="1" x14ac:dyDescent="0.2">
      <c r="A27" s="47" t="s">
        <v>42</v>
      </c>
      <c r="B27" s="51" t="s">
        <v>43</v>
      </c>
      <c r="C27" s="5"/>
      <c r="D27" s="231"/>
      <c r="E27" s="156"/>
      <c r="F27" s="156"/>
      <c r="G27" s="156"/>
      <c r="H27" s="156"/>
      <c r="I27" s="249"/>
    </row>
    <row r="28" spans="1:11" s="47" customFormat="1" ht="63" hidden="1" customHeight="1" x14ac:dyDescent="0.2">
      <c r="A28" s="237">
        <v>1</v>
      </c>
      <c r="B28" s="48" t="s">
        <v>44</v>
      </c>
      <c r="C28" s="49" t="s">
        <v>16</v>
      </c>
      <c r="D28" s="49" t="s">
        <v>45</v>
      </c>
      <c r="E28" s="251">
        <v>0</v>
      </c>
      <c r="F28" s="251">
        <v>0</v>
      </c>
      <c r="G28" s="252">
        <v>0</v>
      </c>
      <c r="H28" s="253"/>
      <c r="I28" s="129" t="s">
        <v>1316</v>
      </c>
    </row>
    <row r="29" spans="1:11" s="47" customFormat="1" ht="25.5" customHeight="1" x14ac:dyDescent="0.2">
      <c r="A29" s="47" t="s">
        <v>38</v>
      </c>
      <c r="B29" s="360" t="s">
        <v>46</v>
      </c>
      <c r="C29" s="361"/>
      <c r="D29" s="361"/>
      <c r="E29" s="361"/>
      <c r="F29" s="361"/>
      <c r="G29" s="361"/>
      <c r="H29" s="361"/>
      <c r="I29" s="362"/>
    </row>
    <row r="30" spans="1:11" s="47" customFormat="1" ht="25.5" customHeight="1" x14ac:dyDescent="0.2">
      <c r="A30" s="237">
        <v>1</v>
      </c>
      <c r="B30" s="231" t="s">
        <v>47</v>
      </c>
      <c r="C30" s="49" t="s">
        <v>16</v>
      </c>
      <c r="D30" s="156" t="s">
        <v>21</v>
      </c>
      <c r="E30" s="255">
        <v>2</v>
      </c>
      <c r="F30" s="251">
        <v>2</v>
      </c>
      <c r="G30" s="159">
        <v>0</v>
      </c>
      <c r="H30" s="159">
        <v>-100</v>
      </c>
      <c r="I30" s="134"/>
    </row>
    <row r="31" spans="1:11" s="47" customFormat="1" ht="16.5" customHeight="1" x14ac:dyDescent="0.2">
      <c r="A31" s="47" t="s">
        <v>48</v>
      </c>
      <c r="B31" s="360" t="s">
        <v>1212</v>
      </c>
      <c r="C31" s="361"/>
      <c r="D31" s="361"/>
      <c r="E31" s="361"/>
      <c r="F31" s="361"/>
      <c r="G31" s="361"/>
      <c r="H31" s="361"/>
      <c r="I31" s="362"/>
    </row>
    <row r="32" spans="1:11" s="47" customFormat="1" ht="54" customHeight="1" x14ac:dyDescent="0.2">
      <c r="A32" s="237">
        <v>1</v>
      </c>
      <c r="B32" s="48" t="s">
        <v>50</v>
      </c>
      <c r="C32" s="49" t="s">
        <v>16</v>
      </c>
      <c r="D32" s="49" t="s">
        <v>17</v>
      </c>
      <c r="E32" s="252">
        <v>98.7</v>
      </c>
      <c r="F32" s="251">
        <v>95</v>
      </c>
      <c r="G32" s="252">
        <v>28.2</v>
      </c>
      <c r="H32" s="253">
        <f>G32/F32*100-100</f>
        <v>-70.315789473684205</v>
      </c>
      <c r="I32" s="129" t="s">
        <v>1317</v>
      </c>
    </row>
    <row r="33" spans="1:10" s="47" customFormat="1" ht="25.5" customHeight="1" x14ac:dyDescent="0.2">
      <c r="A33" s="47" t="s">
        <v>51</v>
      </c>
      <c r="B33" s="363" t="s">
        <v>52</v>
      </c>
      <c r="C33" s="364"/>
      <c r="D33" s="364"/>
      <c r="E33" s="364"/>
      <c r="F33" s="364"/>
      <c r="G33" s="364"/>
      <c r="H33" s="364"/>
      <c r="I33" s="365"/>
    </row>
    <row r="34" spans="1:10" s="2" customFormat="1" ht="43.5" customHeight="1" x14ac:dyDescent="0.2">
      <c r="A34" s="237">
        <v>1</v>
      </c>
      <c r="B34" s="48" t="s">
        <v>53</v>
      </c>
      <c r="C34" s="49" t="s">
        <v>16</v>
      </c>
      <c r="D34" s="49" t="s">
        <v>17</v>
      </c>
      <c r="E34" s="252">
        <v>86.4</v>
      </c>
      <c r="F34" s="251">
        <v>95</v>
      </c>
      <c r="G34" s="252">
        <v>26.1</v>
      </c>
      <c r="H34" s="253">
        <f>G34/F34*100-100</f>
        <v>-72.526315789473685</v>
      </c>
      <c r="I34" s="129" t="s">
        <v>1318</v>
      </c>
    </row>
    <row r="35" spans="1:10" s="2" customFormat="1" ht="37.5" customHeight="1" x14ac:dyDescent="0.2">
      <c r="A35" s="1" t="s">
        <v>54</v>
      </c>
      <c r="B35" s="363" t="s">
        <v>55</v>
      </c>
      <c r="C35" s="364"/>
      <c r="D35" s="364"/>
      <c r="E35" s="364"/>
      <c r="F35" s="364"/>
      <c r="G35" s="364"/>
      <c r="H35" s="364"/>
      <c r="I35" s="365"/>
    </row>
    <row r="36" spans="1:10" s="2" customFormat="1" ht="75" customHeight="1" x14ac:dyDescent="0.2">
      <c r="A36" s="237">
        <v>1</v>
      </c>
      <c r="B36" s="48" t="s">
        <v>56</v>
      </c>
      <c r="C36" s="49" t="s">
        <v>16</v>
      </c>
      <c r="D36" s="49" t="s">
        <v>57</v>
      </c>
      <c r="E36" s="252">
        <v>179</v>
      </c>
      <c r="F36" s="251">
        <v>249</v>
      </c>
      <c r="G36" s="252">
        <v>61</v>
      </c>
      <c r="H36" s="253">
        <f>G36/F36*100-100</f>
        <v>-75.502008032128515</v>
      </c>
      <c r="I36" s="129" t="s">
        <v>1319</v>
      </c>
    </row>
    <row r="37" spans="1:10" s="2" customFormat="1" ht="36.75" customHeight="1" x14ac:dyDescent="0.2">
      <c r="A37" s="1" t="s">
        <v>58</v>
      </c>
      <c r="B37" s="363" t="s">
        <v>59</v>
      </c>
      <c r="C37" s="364"/>
      <c r="D37" s="364"/>
      <c r="E37" s="364"/>
      <c r="F37" s="364"/>
      <c r="G37" s="364"/>
      <c r="H37" s="364"/>
      <c r="I37" s="365"/>
    </row>
    <row r="38" spans="1:10" s="2" customFormat="1" ht="38.25" customHeight="1" x14ac:dyDescent="0.2">
      <c r="A38" s="237">
        <v>1</v>
      </c>
      <c r="B38" s="48" t="s">
        <v>60</v>
      </c>
      <c r="C38" s="49" t="s">
        <v>16</v>
      </c>
      <c r="D38" s="49" t="s">
        <v>21</v>
      </c>
      <c r="E38" s="252">
        <v>2</v>
      </c>
      <c r="F38" s="251">
        <v>2</v>
      </c>
      <c r="G38" s="252">
        <v>2</v>
      </c>
      <c r="H38" s="252">
        <f>G38/F38*100-100</f>
        <v>0</v>
      </c>
      <c r="I38" s="129" t="s">
        <v>1320</v>
      </c>
    </row>
    <row r="39" spans="1:10" s="2" customFormat="1" ht="30.75" customHeight="1" x14ac:dyDescent="0.2">
      <c r="A39" s="55" t="s">
        <v>61</v>
      </c>
      <c r="B39" s="324" t="s">
        <v>62</v>
      </c>
      <c r="C39" s="325"/>
      <c r="D39" s="325"/>
      <c r="E39" s="325"/>
      <c r="F39" s="325"/>
      <c r="G39" s="325"/>
      <c r="H39" s="325"/>
      <c r="I39" s="326"/>
    </row>
    <row r="40" spans="1:10" s="2" customFormat="1" ht="94.5" x14ac:dyDescent="0.2">
      <c r="A40" s="237">
        <v>1</v>
      </c>
      <c r="B40" s="48" t="s">
        <v>63</v>
      </c>
      <c r="C40" s="49" t="s">
        <v>20</v>
      </c>
      <c r="D40" s="49" t="s">
        <v>21</v>
      </c>
      <c r="E40" s="251">
        <v>409.7</v>
      </c>
      <c r="F40" s="251">
        <v>439.8</v>
      </c>
      <c r="G40" s="254">
        <v>419</v>
      </c>
      <c r="H40" s="253">
        <f>G40/F40*100-100</f>
        <v>-4.7294224647567091</v>
      </c>
      <c r="I40" s="129" t="s">
        <v>1321</v>
      </c>
    </row>
    <row r="41" spans="1:10" s="2" customFormat="1" ht="48" customHeight="1" x14ac:dyDescent="0.2">
      <c r="A41" s="237">
        <v>2</v>
      </c>
      <c r="B41" s="48" t="s">
        <v>64</v>
      </c>
      <c r="C41" s="50" t="s">
        <v>16</v>
      </c>
      <c r="D41" s="49" t="s">
        <v>17</v>
      </c>
      <c r="E41" s="252">
        <v>80</v>
      </c>
      <c r="F41" s="251">
        <v>80</v>
      </c>
      <c r="G41" s="253">
        <v>80</v>
      </c>
      <c r="H41" s="253">
        <f>G41/F41*100-100</f>
        <v>0</v>
      </c>
      <c r="I41" s="135" t="s">
        <v>1309</v>
      </c>
    </row>
    <row r="42" spans="1:10" s="2" customFormat="1" ht="27" customHeight="1" x14ac:dyDescent="0.2">
      <c r="A42" s="1" t="s">
        <v>65</v>
      </c>
      <c r="B42" s="363" t="s">
        <v>66</v>
      </c>
      <c r="C42" s="364"/>
      <c r="D42" s="364"/>
      <c r="E42" s="364"/>
      <c r="F42" s="364"/>
      <c r="G42" s="364"/>
      <c r="H42" s="364"/>
      <c r="I42" s="365"/>
    </row>
    <row r="43" spans="1:10" s="2" customFormat="1" ht="31.5" x14ac:dyDescent="0.2">
      <c r="A43" s="237">
        <v>1</v>
      </c>
      <c r="B43" s="48" t="s">
        <v>67</v>
      </c>
      <c r="C43" s="49" t="s">
        <v>16</v>
      </c>
      <c r="D43" s="49" t="s">
        <v>21</v>
      </c>
      <c r="E43" s="252">
        <v>42</v>
      </c>
      <c r="F43" s="251">
        <v>42</v>
      </c>
      <c r="G43" s="252">
        <v>5</v>
      </c>
      <c r="H43" s="253">
        <f>G43/F43*100-100</f>
        <v>-88.095238095238102</v>
      </c>
      <c r="I43" s="127"/>
      <c r="J43" s="136"/>
    </row>
    <row r="44" spans="1:10" s="2" customFormat="1" ht="27.75" customHeight="1" x14ac:dyDescent="0.2">
      <c r="A44" s="1" t="s">
        <v>864</v>
      </c>
      <c r="B44" s="363" t="s">
        <v>1369</v>
      </c>
      <c r="C44" s="364"/>
      <c r="D44" s="364"/>
      <c r="E44" s="364"/>
      <c r="F44" s="364"/>
      <c r="G44" s="364"/>
      <c r="H44" s="364"/>
      <c r="I44" s="365"/>
    </row>
    <row r="45" spans="1:10" s="2" customFormat="1" ht="44.25" customHeight="1" x14ac:dyDescent="0.2">
      <c r="A45" s="237">
        <v>1</v>
      </c>
      <c r="B45" s="48" t="s">
        <v>68</v>
      </c>
      <c r="C45" s="49" t="s">
        <v>16</v>
      </c>
      <c r="D45" s="49" t="s">
        <v>17</v>
      </c>
      <c r="E45" s="252">
        <v>58.5</v>
      </c>
      <c r="F45" s="251">
        <v>57.5</v>
      </c>
      <c r="G45" s="253">
        <v>58.5</v>
      </c>
      <c r="H45" s="253" t="s">
        <v>1322</v>
      </c>
      <c r="I45" s="129" t="s">
        <v>1323</v>
      </c>
    </row>
    <row r="46" spans="1:10" s="2" customFormat="1" ht="26.25" customHeight="1" x14ac:dyDescent="0.2">
      <c r="A46" s="55" t="s">
        <v>69</v>
      </c>
      <c r="B46" s="319" t="s">
        <v>70</v>
      </c>
      <c r="C46" s="320"/>
      <c r="D46" s="320"/>
      <c r="E46" s="320"/>
      <c r="F46" s="320"/>
      <c r="G46" s="320"/>
      <c r="H46" s="320"/>
      <c r="I46" s="321"/>
    </row>
    <row r="47" spans="1:10" s="2" customFormat="1" ht="21" customHeight="1" x14ac:dyDescent="0.2">
      <c r="A47" s="237">
        <v>1</v>
      </c>
      <c r="B47" s="48" t="s">
        <v>71</v>
      </c>
      <c r="C47" s="49" t="s">
        <v>16</v>
      </c>
      <c r="D47" s="49" t="s">
        <v>17</v>
      </c>
      <c r="E47" s="252">
        <v>81.3</v>
      </c>
      <c r="F47" s="251">
        <v>72</v>
      </c>
      <c r="G47" s="252">
        <v>68.8</v>
      </c>
      <c r="H47" s="253">
        <f>G47/F47*100-100</f>
        <v>-4.4444444444444571</v>
      </c>
      <c r="I47" s="129" t="s">
        <v>1324</v>
      </c>
    </row>
    <row r="48" spans="1:10" s="2" customFormat="1" ht="31.5" x14ac:dyDescent="0.2">
      <c r="A48" s="237">
        <v>2</v>
      </c>
      <c r="B48" s="48" t="s">
        <v>25</v>
      </c>
      <c r="C48" s="49" t="s">
        <v>20</v>
      </c>
      <c r="D48" s="49" t="s">
        <v>17</v>
      </c>
      <c r="E48" s="253">
        <v>2.2000000000000002</v>
      </c>
      <c r="F48" s="254">
        <v>3</v>
      </c>
      <c r="G48" s="253">
        <v>3.9</v>
      </c>
      <c r="H48" s="253">
        <f>G48/F48*100-100</f>
        <v>30</v>
      </c>
      <c r="I48" s="132" t="s">
        <v>1325</v>
      </c>
    </row>
    <row r="49" spans="1:10" s="2" customFormat="1" ht="48" customHeight="1" x14ac:dyDescent="0.2">
      <c r="A49" s="237">
        <v>3</v>
      </c>
      <c r="B49" s="48" t="s">
        <v>72</v>
      </c>
      <c r="C49" s="49" t="s">
        <v>16</v>
      </c>
      <c r="D49" s="49" t="s">
        <v>17</v>
      </c>
      <c r="E49" s="252">
        <v>35</v>
      </c>
      <c r="F49" s="251">
        <v>10</v>
      </c>
      <c r="G49" s="252">
        <v>12</v>
      </c>
      <c r="H49" s="253">
        <f>G49/F49*100-100</f>
        <v>20</v>
      </c>
      <c r="I49" s="132" t="s">
        <v>1326</v>
      </c>
    </row>
    <row r="50" spans="1:10" s="2" customFormat="1" ht="36" customHeight="1" x14ac:dyDescent="0.2">
      <c r="A50" s="1" t="s">
        <v>73</v>
      </c>
      <c r="B50" s="363" t="s">
        <v>74</v>
      </c>
      <c r="C50" s="364"/>
      <c r="D50" s="364"/>
      <c r="E50" s="364"/>
      <c r="F50" s="364"/>
      <c r="G50" s="364"/>
      <c r="H50" s="364"/>
      <c r="I50" s="365"/>
    </row>
    <row r="51" spans="1:10" s="2" customFormat="1" ht="47.25" x14ac:dyDescent="0.2">
      <c r="A51" s="237">
        <v>1</v>
      </c>
      <c r="B51" s="48" t="s">
        <v>75</v>
      </c>
      <c r="C51" s="49" t="s">
        <v>16</v>
      </c>
      <c r="D51" s="49" t="s">
        <v>76</v>
      </c>
      <c r="E51" s="252">
        <v>210</v>
      </c>
      <c r="F51" s="251">
        <v>150</v>
      </c>
      <c r="G51" s="252">
        <v>41</v>
      </c>
      <c r="H51" s="253">
        <f>G51/F51*100-100</f>
        <v>-72.666666666666671</v>
      </c>
      <c r="I51" s="131"/>
    </row>
    <row r="52" spans="1:10" s="2" customFormat="1" x14ac:dyDescent="0.2">
      <c r="A52" s="1" t="s">
        <v>77</v>
      </c>
      <c r="B52" s="379" t="s">
        <v>78</v>
      </c>
      <c r="C52" s="379"/>
      <c r="D52" s="379"/>
      <c r="E52" s="379"/>
      <c r="F52" s="379"/>
      <c r="G52" s="379"/>
      <c r="H52" s="379"/>
      <c r="I52" s="379"/>
    </row>
    <row r="53" spans="1:10" s="2" customFormat="1" ht="52.5" customHeight="1" x14ac:dyDescent="0.2">
      <c r="A53" s="237">
        <v>1</v>
      </c>
      <c r="B53" s="48" t="s">
        <v>79</v>
      </c>
      <c r="C53" s="24" t="s">
        <v>20</v>
      </c>
      <c r="D53" s="49" t="s">
        <v>17</v>
      </c>
      <c r="E53" s="252">
        <v>28.6</v>
      </c>
      <c r="F53" s="251">
        <v>3.8</v>
      </c>
      <c r="G53" s="267">
        <v>12.5</v>
      </c>
      <c r="H53" s="253">
        <f>G53/F53*100-100</f>
        <v>228.94736842105266</v>
      </c>
      <c r="I53" s="129" t="s">
        <v>1327</v>
      </c>
      <c r="J53" s="243"/>
    </row>
    <row r="54" spans="1:10" s="2" customFormat="1" ht="18.75" customHeight="1" x14ac:dyDescent="0.2">
      <c r="A54" s="24" t="s">
        <v>80</v>
      </c>
      <c r="B54" s="380" t="s">
        <v>81</v>
      </c>
      <c r="C54" s="381"/>
      <c r="D54" s="381"/>
      <c r="E54" s="381"/>
      <c r="F54" s="381"/>
      <c r="G54" s="381"/>
      <c r="H54" s="381"/>
      <c r="I54" s="382"/>
    </row>
    <row r="55" spans="1:10" s="2" customFormat="1" ht="47.25" x14ac:dyDescent="0.2">
      <c r="A55" s="49">
        <v>1</v>
      </c>
      <c r="B55" s="48" t="s">
        <v>82</v>
      </c>
      <c r="C55" s="49" t="s">
        <v>16</v>
      </c>
      <c r="D55" s="49" t="s">
        <v>17</v>
      </c>
      <c r="E55" s="252">
        <v>82.3</v>
      </c>
      <c r="F55" s="251">
        <v>55</v>
      </c>
      <c r="G55" s="252">
        <v>80.3</v>
      </c>
      <c r="H55" s="253">
        <f>G55/F55*100-100</f>
        <v>46</v>
      </c>
      <c r="I55" s="129" t="s">
        <v>1328</v>
      </c>
    </row>
    <row r="56" spans="1:10" s="52" customFormat="1" ht="27.75" customHeight="1" x14ac:dyDescent="0.2">
      <c r="A56" s="55" t="s">
        <v>83</v>
      </c>
      <c r="B56" s="319" t="s">
        <v>84</v>
      </c>
      <c r="C56" s="320"/>
      <c r="D56" s="320"/>
      <c r="E56" s="320"/>
      <c r="F56" s="320"/>
      <c r="G56" s="320"/>
      <c r="H56" s="320"/>
      <c r="I56" s="321"/>
    </row>
    <row r="57" spans="1:10" s="2" customFormat="1" ht="27" customHeight="1" x14ac:dyDescent="0.2">
      <c r="A57" s="237">
        <v>1</v>
      </c>
      <c r="B57" s="51" t="s">
        <v>26</v>
      </c>
      <c r="C57" s="49" t="s">
        <v>20</v>
      </c>
      <c r="D57" s="49" t="s">
        <v>21</v>
      </c>
      <c r="E57" s="252">
        <v>76</v>
      </c>
      <c r="F57" s="251">
        <v>88</v>
      </c>
      <c r="G57" s="252">
        <v>14</v>
      </c>
      <c r="H57" s="253">
        <f>G57/F57*100-100</f>
        <v>-84.090909090909093</v>
      </c>
      <c r="I57" s="131"/>
    </row>
    <row r="58" spans="1:10" s="2" customFormat="1" ht="27" customHeight="1" x14ac:dyDescent="0.2">
      <c r="A58" s="237">
        <v>2</v>
      </c>
      <c r="B58" s="51" t="s">
        <v>85</v>
      </c>
      <c r="C58" s="49" t="s">
        <v>20</v>
      </c>
      <c r="D58" s="49" t="s">
        <v>57</v>
      </c>
      <c r="E58" s="252">
        <v>8</v>
      </c>
      <c r="F58" s="251">
        <v>7</v>
      </c>
      <c r="G58" s="252">
        <v>1</v>
      </c>
      <c r="H58" s="253">
        <f>G58/F58*100-100</f>
        <v>-85.714285714285722</v>
      </c>
      <c r="I58" s="131"/>
    </row>
    <row r="59" spans="1:10" s="2" customFormat="1" ht="27" customHeight="1" x14ac:dyDescent="0.2">
      <c r="A59" s="237">
        <v>3</v>
      </c>
      <c r="B59" s="51" t="s">
        <v>50</v>
      </c>
      <c r="C59" s="49" t="s">
        <v>16</v>
      </c>
      <c r="D59" s="49" t="s">
        <v>17</v>
      </c>
      <c r="E59" s="251">
        <v>95</v>
      </c>
      <c r="F59" s="251">
        <v>95</v>
      </c>
      <c r="G59" s="251">
        <v>95</v>
      </c>
      <c r="H59" s="254">
        <f>G59/F59*100-100</f>
        <v>0</v>
      </c>
      <c r="I59" s="130"/>
    </row>
    <row r="60" spans="1:10" s="2" customFormat="1" ht="31.5" customHeight="1" x14ac:dyDescent="0.2">
      <c r="A60" s="1" t="s">
        <v>86</v>
      </c>
      <c r="B60" s="363" t="s">
        <v>87</v>
      </c>
      <c r="C60" s="364"/>
      <c r="D60" s="364"/>
      <c r="E60" s="364"/>
      <c r="F60" s="364"/>
      <c r="G60" s="364"/>
      <c r="H60" s="364"/>
      <c r="I60" s="365"/>
    </row>
    <row r="61" spans="1:10" s="2" customFormat="1" ht="27" customHeight="1" x14ac:dyDescent="0.2">
      <c r="A61" s="237">
        <v>1</v>
      </c>
      <c r="B61" s="48" t="s">
        <v>88</v>
      </c>
      <c r="C61" s="49" t="s">
        <v>16</v>
      </c>
      <c r="D61" s="49" t="s">
        <v>57</v>
      </c>
      <c r="E61" s="252">
        <v>23</v>
      </c>
      <c r="F61" s="251">
        <v>25</v>
      </c>
      <c r="G61" s="251">
        <v>23</v>
      </c>
      <c r="H61" s="251">
        <f>G61/F61*100-100</f>
        <v>-8</v>
      </c>
      <c r="I61" s="251"/>
    </row>
    <row r="62" spans="1:10" s="2" customFormat="1" ht="27" customHeight="1" x14ac:dyDescent="0.2">
      <c r="A62" s="1" t="s">
        <v>89</v>
      </c>
      <c r="B62" s="363" t="s">
        <v>90</v>
      </c>
      <c r="C62" s="364"/>
      <c r="D62" s="364"/>
      <c r="E62" s="364"/>
      <c r="F62" s="364"/>
      <c r="G62" s="364"/>
      <c r="H62" s="364"/>
      <c r="I62" s="365"/>
    </row>
    <row r="63" spans="1:10" s="2" customFormat="1" ht="27" customHeight="1" x14ac:dyDescent="0.2">
      <c r="A63" s="237">
        <v>1</v>
      </c>
      <c r="B63" s="51" t="s">
        <v>91</v>
      </c>
      <c r="C63" s="49" t="s">
        <v>16</v>
      </c>
      <c r="D63" s="49" t="s">
        <v>21</v>
      </c>
      <c r="E63" s="252">
        <v>2</v>
      </c>
      <c r="F63" s="251">
        <v>2</v>
      </c>
      <c r="G63" s="252">
        <v>2</v>
      </c>
      <c r="H63" s="252">
        <f>G63/F63*100-100</f>
        <v>0</v>
      </c>
      <c r="I63" s="131"/>
    </row>
    <row r="64" spans="1:10" s="2" customFormat="1" ht="33" customHeight="1" x14ac:dyDescent="0.2">
      <c r="A64" s="237">
        <v>2</v>
      </c>
      <c r="B64" s="51" t="s">
        <v>92</v>
      </c>
      <c r="C64" s="49" t="s">
        <v>16</v>
      </c>
      <c r="D64" s="49" t="s">
        <v>21</v>
      </c>
      <c r="E64" s="252">
        <v>19</v>
      </c>
      <c r="F64" s="251">
        <v>19</v>
      </c>
      <c r="G64" s="252">
        <v>19</v>
      </c>
      <c r="H64" s="253">
        <f>G64/F64*100-100</f>
        <v>0</v>
      </c>
      <c r="I64" s="131"/>
    </row>
    <row r="65" spans="1:9" s="2" customFormat="1" ht="31.5" hidden="1" x14ac:dyDescent="0.25">
      <c r="A65" s="104">
        <v>3</v>
      </c>
      <c r="B65" s="45" t="s">
        <v>93</v>
      </c>
      <c r="C65" s="49" t="s">
        <v>16</v>
      </c>
      <c r="D65" s="156" t="s">
        <v>45</v>
      </c>
      <c r="E65" s="159">
        <v>15</v>
      </c>
      <c r="F65" s="159">
        <v>0</v>
      </c>
      <c r="G65" s="159">
        <v>0</v>
      </c>
      <c r="H65" s="119"/>
      <c r="I65" s="246"/>
    </row>
    <row r="66" spans="1:9" s="55" customFormat="1" ht="17.25" customHeight="1" x14ac:dyDescent="0.2">
      <c r="A66" s="54">
        <v>2</v>
      </c>
      <c r="B66" s="377" t="s">
        <v>94</v>
      </c>
      <c r="C66" s="377"/>
      <c r="D66" s="377"/>
      <c r="E66" s="377"/>
      <c r="F66" s="377"/>
      <c r="G66" s="377"/>
      <c r="H66" s="377"/>
      <c r="I66" s="377"/>
    </row>
    <row r="67" spans="1:9" ht="63" x14ac:dyDescent="0.2">
      <c r="A67" s="112">
        <v>1</v>
      </c>
      <c r="B67" s="125" t="s">
        <v>1149</v>
      </c>
      <c r="C67" s="3" t="s">
        <v>16</v>
      </c>
      <c r="D67" s="3" t="s">
        <v>17</v>
      </c>
      <c r="E67" s="3">
        <v>3.2</v>
      </c>
      <c r="F67" s="24">
        <v>3.4</v>
      </c>
      <c r="G67" s="3">
        <v>17.5</v>
      </c>
      <c r="H67" s="56">
        <f>G67/F67*100-100</f>
        <v>414.70588235294122</v>
      </c>
      <c r="I67" s="274" t="s">
        <v>1218</v>
      </c>
    </row>
    <row r="68" spans="1:9" ht="63" x14ac:dyDescent="0.2">
      <c r="A68" s="112">
        <v>2</v>
      </c>
      <c r="B68" s="125" t="s">
        <v>1150</v>
      </c>
      <c r="C68" s="3" t="s">
        <v>16</v>
      </c>
      <c r="D68" s="3" t="s">
        <v>17</v>
      </c>
      <c r="E68" s="25">
        <v>62.3</v>
      </c>
      <c r="F68" s="25">
        <v>62</v>
      </c>
      <c r="G68" s="25">
        <v>61.5</v>
      </c>
      <c r="H68" s="56">
        <f>G68/F68*100-100</f>
        <v>-0.80645161290323131</v>
      </c>
      <c r="I68" s="280" t="s">
        <v>1219</v>
      </c>
    </row>
    <row r="69" spans="1:9" ht="69" customHeight="1" x14ac:dyDescent="0.2">
      <c r="A69" s="112">
        <v>3</v>
      </c>
      <c r="B69" s="125" t="s">
        <v>1038</v>
      </c>
      <c r="C69" s="3" t="s">
        <v>16</v>
      </c>
      <c r="D69" s="3" t="s">
        <v>17</v>
      </c>
      <c r="E69" s="156">
        <v>62.2</v>
      </c>
      <c r="F69" s="156">
        <v>62</v>
      </c>
      <c r="G69" s="156">
        <v>23</v>
      </c>
      <c r="H69" s="86">
        <f>G69/F69*100-100</f>
        <v>-62.903225806451616</v>
      </c>
      <c r="I69" s="272" t="s">
        <v>1386</v>
      </c>
    </row>
    <row r="70" spans="1:9" ht="47.25" x14ac:dyDescent="0.2">
      <c r="A70" s="112">
        <v>4</v>
      </c>
      <c r="B70" s="125" t="s">
        <v>1213</v>
      </c>
      <c r="C70" s="3" t="s">
        <v>16</v>
      </c>
      <c r="D70" s="3" t="s">
        <v>17</v>
      </c>
      <c r="E70" s="25">
        <v>87.9</v>
      </c>
      <c r="F70" s="25">
        <v>84</v>
      </c>
      <c r="G70" s="25">
        <v>0</v>
      </c>
      <c r="H70" s="86">
        <f t="shared" ref="H70:H75" si="1">G70/F70*100-100</f>
        <v>-100</v>
      </c>
      <c r="I70" s="272" t="s">
        <v>1387</v>
      </c>
    </row>
    <row r="71" spans="1:9" ht="33" customHeight="1" x14ac:dyDescent="0.2">
      <c r="A71" s="112">
        <v>5</v>
      </c>
      <c r="B71" s="125" t="s">
        <v>992</v>
      </c>
      <c r="C71" s="3" t="s">
        <v>16</v>
      </c>
      <c r="D71" s="3" t="s">
        <v>17</v>
      </c>
      <c r="E71" s="25">
        <v>97.4</v>
      </c>
      <c r="F71" s="25">
        <v>95</v>
      </c>
      <c r="G71" s="25">
        <v>51.4</v>
      </c>
      <c r="H71" s="86">
        <f t="shared" si="1"/>
        <v>-45.894736842105267</v>
      </c>
      <c r="I71" s="132" t="s">
        <v>1388</v>
      </c>
    </row>
    <row r="72" spans="1:9" ht="72" customHeight="1" x14ac:dyDescent="0.2">
      <c r="A72" s="113">
        <v>6</v>
      </c>
      <c r="B72" s="85" t="s">
        <v>1152</v>
      </c>
      <c r="C72" s="24" t="s">
        <v>16</v>
      </c>
      <c r="D72" s="24" t="s">
        <v>17</v>
      </c>
      <c r="E72" s="46">
        <v>86.9</v>
      </c>
      <c r="F72" s="46">
        <v>86</v>
      </c>
      <c r="G72" s="25">
        <v>12.9</v>
      </c>
      <c r="H72" s="86">
        <f t="shared" si="1"/>
        <v>-85</v>
      </c>
      <c r="I72" s="273" t="s">
        <v>1389</v>
      </c>
    </row>
    <row r="73" spans="1:9" ht="63" x14ac:dyDescent="0.2">
      <c r="A73" s="112">
        <v>7</v>
      </c>
      <c r="B73" s="125" t="s">
        <v>991</v>
      </c>
      <c r="C73" s="3" t="s">
        <v>16</v>
      </c>
      <c r="D73" s="3" t="s">
        <v>17</v>
      </c>
      <c r="E73" s="25">
        <v>59.2</v>
      </c>
      <c r="F73" s="25">
        <v>60</v>
      </c>
      <c r="G73" s="25">
        <v>4.8</v>
      </c>
      <c r="H73" s="86">
        <f t="shared" si="1"/>
        <v>-92</v>
      </c>
      <c r="I73" s="281" t="s">
        <v>1220</v>
      </c>
    </row>
    <row r="74" spans="1:9" ht="78.75" x14ac:dyDescent="0.2">
      <c r="A74" s="112" t="s">
        <v>554</v>
      </c>
      <c r="B74" s="125" t="s">
        <v>1221</v>
      </c>
      <c r="C74" s="3" t="s">
        <v>16</v>
      </c>
      <c r="D74" s="3" t="s">
        <v>17</v>
      </c>
      <c r="E74" s="25"/>
      <c r="F74" s="25">
        <v>50</v>
      </c>
      <c r="G74" s="25">
        <v>0</v>
      </c>
      <c r="H74" s="86">
        <f t="shared" si="1"/>
        <v>-100</v>
      </c>
      <c r="I74" s="132" t="s">
        <v>1222</v>
      </c>
    </row>
    <row r="75" spans="1:9" ht="63" x14ac:dyDescent="0.2">
      <c r="A75" s="112">
        <v>8</v>
      </c>
      <c r="B75" s="125" t="s">
        <v>1153</v>
      </c>
      <c r="C75" s="3" t="s">
        <v>16</v>
      </c>
      <c r="D75" s="3" t="s">
        <v>17</v>
      </c>
      <c r="E75" s="25">
        <v>103.1</v>
      </c>
      <c r="F75" s="25">
        <v>95</v>
      </c>
      <c r="G75" s="25">
        <v>57.1</v>
      </c>
      <c r="H75" s="86">
        <f t="shared" si="1"/>
        <v>-39.89473684210526</v>
      </c>
      <c r="I75" s="132" t="s">
        <v>1223</v>
      </c>
    </row>
    <row r="76" spans="1:9" s="57" customFormat="1" ht="16.5" customHeight="1" x14ac:dyDescent="0.2">
      <c r="A76" s="55" t="s">
        <v>95</v>
      </c>
      <c r="B76" s="324" t="s">
        <v>96</v>
      </c>
      <c r="C76" s="325"/>
      <c r="D76" s="325"/>
      <c r="E76" s="325"/>
      <c r="F76" s="325"/>
      <c r="G76" s="325"/>
      <c r="H76" s="325"/>
      <c r="I76" s="337"/>
    </row>
    <row r="77" spans="1:9" ht="58.5" customHeight="1" x14ac:dyDescent="0.2">
      <c r="A77" s="112">
        <v>1</v>
      </c>
      <c r="B77" s="125" t="s">
        <v>1154</v>
      </c>
      <c r="C77" s="3" t="s">
        <v>16</v>
      </c>
      <c r="D77" s="3" t="s">
        <v>17</v>
      </c>
      <c r="E77" s="3">
        <v>3.2</v>
      </c>
      <c r="F77" s="3">
        <v>3.4</v>
      </c>
      <c r="G77" s="3">
        <v>17.5</v>
      </c>
      <c r="H77" s="86">
        <f>G77/F77*100-100</f>
        <v>414.70588235294122</v>
      </c>
      <c r="I77" s="274" t="s">
        <v>1218</v>
      </c>
    </row>
    <row r="78" spans="1:9" ht="78.75" x14ac:dyDescent="0.2">
      <c r="A78" s="112">
        <v>2</v>
      </c>
      <c r="B78" s="233" t="s">
        <v>1151</v>
      </c>
      <c r="C78" s="3" t="s">
        <v>16</v>
      </c>
      <c r="D78" s="3" t="s">
        <v>17</v>
      </c>
      <c r="E78" s="25">
        <v>100</v>
      </c>
      <c r="F78" s="25">
        <v>100</v>
      </c>
      <c r="G78" s="25">
        <v>100</v>
      </c>
      <c r="H78" s="56">
        <f>G78/F78*100-100</f>
        <v>0</v>
      </c>
      <c r="I78" s="282"/>
    </row>
    <row r="79" spans="1:9" ht="30" customHeight="1" x14ac:dyDescent="0.2">
      <c r="A79" s="1" t="s">
        <v>982</v>
      </c>
      <c r="B79" s="319" t="s">
        <v>993</v>
      </c>
      <c r="C79" s="320"/>
      <c r="D79" s="320"/>
      <c r="E79" s="320"/>
      <c r="F79" s="320"/>
      <c r="G79" s="320"/>
      <c r="H79" s="320"/>
      <c r="I79" s="321"/>
    </row>
    <row r="80" spans="1:9" ht="31.5" x14ac:dyDescent="0.2">
      <c r="A80" s="112">
        <v>1</v>
      </c>
      <c r="B80" s="233" t="s">
        <v>1155</v>
      </c>
      <c r="C80" s="3" t="s">
        <v>16</v>
      </c>
      <c r="D80" s="3" t="s">
        <v>17</v>
      </c>
      <c r="E80" s="25">
        <v>100</v>
      </c>
      <c r="F80" s="25">
        <v>100</v>
      </c>
      <c r="G80" s="25">
        <v>100</v>
      </c>
      <c r="H80" s="56">
        <f>G80/F80*100-100</f>
        <v>0</v>
      </c>
      <c r="I80" s="247"/>
    </row>
    <row r="81" spans="1:9" ht="68.25" customHeight="1" x14ac:dyDescent="0.2">
      <c r="A81" s="112">
        <v>2</v>
      </c>
      <c r="B81" s="233" t="s">
        <v>994</v>
      </c>
      <c r="C81" s="3" t="s">
        <v>16</v>
      </c>
      <c r="D81" s="3" t="s">
        <v>17</v>
      </c>
      <c r="E81" s="25">
        <v>100.1</v>
      </c>
      <c r="F81" s="25">
        <v>100</v>
      </c>
      <c r="G81" s="25">
        <v>98.8</v>
      </c>
      <c r="H81" s="56">
        <f>G81/F81*100-100</f>
        <v>-1.2000000000000028</v>
      </c>
      <c r="I81" s="283"/>
    </row>
    <row r="82" spans="1:9" ht="15" customHeight="1" x14ac:dyDescent="0.2">
      <c r="A82" s="1" t="s">
        <v>983</v>
      </c>
      <c r="B82" s="319" t="s">
        <v>995</v>
      </c>
      <c r="C82" s="320"/>
      <c r="D82" s="320"/>
      <c r="E82" s="320"/>
      <c r="F82" s="320"/>
      <c r="G82" s="320"/>
      <c r="H82" s="320"/>
      <c r="I82" s="321"/>
    </row>
    <row r="83" spans="1:9" ht="34.5" customHeight="1" x14ac:dyDescent="0.2">
      <c r="A83" s="112">
        <v>1</v>
      </c>
      <c r="B83" s="233" t="s">
        <v>996</v>
      </c>
      <c r="C83" s="3" t="s">
        <v>16</v>
      </c>
      <c r="D83" s="3" t="s">
        <v>17</v>
      </c>
      <c r="E83" s="25">
        <v>95</v>
      </c>
      <c r="F83" s="25">
        <v>100</v>
      </c>
      <c r="G83" s="25">
        <v>94.3</v>
      </c>
      <c r="H83" s="58">
        <f>G83/F83*100-100</f>
        <v>-5.7000000000000028</v>
      </c>
      <c r="I83" s="283"/>
    </row>
    <row r="84" spans="1:9" ht="38.25" customHeight="1" x14ac:dyDescent="0.2">
      <c r="A84" s="112">
        <v>2</v>
      </c>
      <c r="B84" s="233" t="s">
        <v>997</v>
      </c>
      <c r="C84" s="3" t="s">
        <v>16</v>
      </c>
      <c r="D84" s="3" t="s">
        <v>17</v>
      </c>
      <c r="E84" s="25">
        <v>100</v>
      </c>
      <c r="F84" s="25">
        <v>100</v>
      </c>
      <c r="G84" s="25">
        <v>100</v>
      </c>
      <c r="H84" s="56">
        <f>G84/F84*100-100</f>
        <v>0</v>
      </c>
      <c r="I84" s="247"/>
    </row>
    <row r="85" spans="1:9" ht="21" customHeight="1" x14ac:dyDescent="0.2">
      <c r="A85" s="1" t="s">
        <v>984</v>
      </c>
      <c r="B85" s="319" t="s">
        <v>998</v>
      </c>
      <c r="C85" s="320"/>
      <c r="D85" s="320"/>
      <c r="E85" s="320"/>
      <c r="F85" s="320"/>
      <c r="G85" s="320"/>
      <c r="H85" s="320"/>
      <c r="I85" s="321"/>
    </row>
    <row r="86" spans="1:9" ht="22.5" customHeight="1" x14ac:dyDescent="0.2">
      <c r="A86" s="112">
        <v>1</v>
      </c>
      <c r="B86" s="233" t="s">
        <v>1001</v>
      </c>
      <c r="C86" s="59" t="s">
        <v>97</v>
      </c>
      <c r="D86" s="3" t="s">
        <v>45</v>
      </c>
      <c r="E86" s="3" t="s">
        <v>97</v>
      </c>
      <c r="F86" s="59">
        <v>0</v>
      </c>
      <c r="G86" s="59">
        <v>0</v>
      </c>
      <c r="H86" s="60" t="s">
        <v>97</v>
      </c>
      <c r="I86" s="247"/>
    </row>
    <row r="87" spans="1:9" ht="21" customHeight="1" x14ac:dyDescent="0.2">
      <c r="A87" s="1" t="s">
        <v>985</v>
      </c>
      <c r="B87" s="319" t="s">
        <v>1248</v>
      </c>
      <c r="C87" s="320"/>
      <c r="D87" s="320"/>
      <c r="E87" s="320"/>
      <c r="F87" s="320"/>
      <c r="G87" s="320"/>
      <c r="H87" s="320"/>
      <c r="I87" s="321"/>
    </row>
    <row r="88" spans="1:9" x14ac:dyDescent="0.2">
      <c r="A88" s="112">
        <v>1</v>
      </c>
      <c r="B88" s="233" t="s">
        <v>1001</v>
      </c>
      <c r="C88" s="59" t="s">
        <v>97</v>
      </c>
      <c r="D88" s="3" t="s">
        <v>45</v>
      </c>
      <c r="E88" s="3" t="s">
        <v>97</v>
      </c>
      <c r="F88" s="59">
        <v>0</v>
      </c>
      <c r="G88" s="59">
        <v>0</v>
      </c>
      <c r="H88" s="60" t="s">
        <v>97</v>
      </c>
      <c r="I88" s="247"/>
    </row>
    <row r="89" spans="1:9" ht="31.5" customHeight="1" x14ac:dyDescent="0.2">
      <c r="A89" s="3" t="s">
        <v>987</v>
      </c>
      <c r="B89" s="319" t="s">
        <v>999</v>
      </c>
      <c r="C89" s="320"/>
      <c r="D89" s="320"/>
      <c r="E89" s="320"/>
      <c r="F89" s="320"/>
      <c r="G89" s="320"/>
      <c r="H89" s="320"/>
      <c r="I89" s="321"/>
    </row>
    <row r="90" spans="1:9" ht="45.75" customHeight="1" x14ac:dyDescent="0.2">
      <c r="A90" s="112">
        <v>1</v>
      </c>
      <c r="B90" s="233" t="s">
        <v>1000</v>
      </c>
      <c r="C90" s="3" t="s">
        <v>16</v>
      </c>
      <c r="D90" s="3" t="s">
        <v>17</v>
      </c>
      <c r="E90" s="25">
        <v>90.7</v>
      </c>
      <c r="F90" s="25">
        <v>91</v>
      </c>
      <c r="G90" s="25">
        <v>91.2</v>
      </c>
      <c r="H90" s="56">
        <f>G90/F90*100-100</f>
        <v>0.219780219780219</v>
      </c>
      <c r="I90" s="281" t="s">
        <v>1224</v>
      </c>
    </row>
    <row r="91" spans="1:9" ht="21.75" customHeight="1" x14ac:dyDescent="0.2">
      <c r="A91" s="1" t="s">
        <v>1249</v>
      </c>
      <c r="B91" s="319" t="s">
        <v>1002</v>
      </c>
      <c r="C91" s="320"/>
      <c r="D91" s="320"/>
      <c r="E91" s="320"/>
      <c r="F91" s="320"/>
      <c r="G91" s="320"/>
      <c r="H91" s="320"/>
      <c r="I91" s="321"/>
    </row>
    <row r="92" spans="1:9" ht="47.25" x14ac:dyDescent="0.2">
      <c r="A92" s="112">
        <v>1</v>
      </c>
      <c r="B92" s="233" t="s">
        <v>1003</v>
      </c>
      <c r="C92" s="3" t="s">
        <v>16</v>
      </c>
      <c r="D92" s="3" t="s">
        <v>17</v>
      </c>
      <c r="E92" s="3">
        <v>0.3</v>
      </c>
      <c r="F92" s="3">
        <v>0.3</v>
      </c>
      <c r="G92" s="32">
        <v>0.34</v>
      </c>
      <c r="H92" s="56">
        <f>G92/F92*100-100</f>
        <v>13.333333333333357</v>
      </c>
      <c r="I92" s="132" t="s">
        <v>1225</v>
      </c>
    </row>
    <row r="93" spans="1:9" ht="15" customHeight="1" x14ac:dyDescent="0.2">
      <c r="A93" s="55" t="s">
        <v>99</v>
      </c>
      <c r="B93" s="323" t="s">
        <v>100</v>
      </c>
      <c r="C93" s="323"/>
      <c r="D93" s="323"/>
      <c r="E93" s="323"/>
      <c r="F93" s="323"/>
      <c r="G93" s="323"/>
      <c r="H93" s="323"/>
      <c r="I93" s="323"/>
    </row>
    <row r="94" spans="1:9" ht="45" customHeight="1" x14ac:dyDescent="0.2">
      <c r="A94" s="112">
        <v>1</v>
      </c>
      <c r="B94" s="125" t="s">
        <v>1004</v>
      </c>
      <c r="C94" s="3" t="s">
        <v>16</v>
      </c>
      <c r="D94" s="3" t="s">
        <v>17</v>
      </c>
      <c r="E94" s="25">
        <v>62.3</v>
      </c>
      <c r="F94" s="25">
        <v>62</v>
      </c>
      <c r="G94" s="25">
        <v>61.5</v>
      </c>
      <c r="H94" s="56">
        <f>G94/F94*100-100</f>
        <v>-0.80645161290323131</v>
      </c>
      <c r="I94" s="132" t="s">
        <v>1219</v>
      </c>
    </row>
    <row r="95" spans="1:9" ht="31.5" x14ac:dyDescent="0.2">
      <c r="A95" s="112">
        <v>2</v>
      </c>
      <c r="B95" s="87" t="s">
        <v>1005</v>
      </c>
      <c r="C95" s="88" t="s">
        <v>16</v>
      </c>
      <c r="D95" s="88" t="s">
        <v>17</v>
      </c>
      <c r="E95" s="89">
        <v>94.1</v>
      </c>
      <c r="F95" s="89">
        <v>92</v>
      </c>
      <c r="G95" s="89">
        <v>94.1</v>
      </c>
      <c r="H95" s="90">
        <f>G95/F95*100-100</f>
        <v>2.2826086956521721</v>
      </c>
      <c r="I95" s="284"/>
    </row>
    <row r="96" spans="1:9" ht="63" x14ac:dyDescent="0.2">
      <c r="A96" s="112">
        <v>3</v>
      </c>
      <c r="B96" s="125" t="s">
        <v>1006</v>
      </c>
      <c r="C96" s="3" t="s">
        <v>16</v>
      </c>
      <c r="D96" s="3" t="s">
        <v>17</v>
      </c>
      <c r="E96" s="25">
        <v>59.1</v>
      </c>
      <c r="F96" s="25">
        <v>55</v>
      </c>
      <c r="G96" s="25">
        <v>60.2</v>
      </c>
      <c r="H96" s="56">
        <f>G96/F96*100-100</f>
        <v>9.4545454545454533</v>
      </c>
      <c r="I96" s="283"/>
    </row>
    <row r="97" spans="1:9" ht="15" customHeight="1" x14ac:dyDescent="0.2">
      <c r="A97" s="1" t="s">
        <v>1008</v>
      </c>
      <c r="B97" s="319" t="s">
        <v>1007</v>
      </c>
      <c r="C97" s="320"/>
      <c r="D97" s="320"/>
      <c r="E97" s="320"/>
      <c r="F97" s="320"/>
      <c r="G97" s="320"/>
      <c r="H97" s="320"/>
      <c r="I97" s="321"/>
    </row>
    <row r="98" spans="1:9" ht="33" customHeight="1" x14ac:dyDescent="0.2">
      <c r="A98" s="112">
        <v>1</v>
      </c>
      <c r="B98" s="233" t="s">
        <v>1009</v>
      </c>
      <c r="C98" s="3" t="s">
        <v>16</v>
      </c>
      <c r="D98" s="3" t="s">
        <v>17</v>
      </c>
      <c r="E98" s="25">
        <v>100</v>
      </c>
      <c r="F98" s="25">
        <v>100</v>
      </c>
      <c r="G98" s="25">
        <v>100</v>
      </c>
      <c r="H98" s="56">
        <f>G98/F98*100-100</f>
        <v>0</v>
      </c>
      <c r="I98" s="247"/>
    </row>
    <row r="99" spans="1:9" ht="31.5" x14ac:dyDescent="0.2">
      <c r="A99" s="112">
        <v>2</v>
      </c>
      <c r="B99" s="233" t="s">
        <v>1010</v>
      </c>
      <c r="C99" s="3" t="s">
        <v>16</v>
      </c>
      <c r="D99" s="3" t="s">
        <v>17</v>
      </c>
      <c r="E99" s="25">
        <v>105</v>
      </c>
      <c r="F99" s="25">
        <v>100</v>
      </c>
      <c r="G99" s="25">
        <v>107.1</v>
      </c>
      <c r="H99" s="56">
        <f>G99/F99*100-100</f>
        <v>7.0999999999999943</v>
      </c>
      <c r="I99" s="283"/>
    </row>
    <row r="100" spans="1:9" ht="78.75" x14ac:dyDescent="0.2">
      <c r="A100" s="112">
        <v>3</v>
      </c>
      <c r="B100" s="233" t="s">
        <v>1011</v>
      </c>
      <c r="C100" s="3" t="s">
        <v>16</v>
      </c>
      <c r="D100" s="3" t="s">
        <v>17</v>
      </c>
      <c r="E100" s="25">
        <v>95.5</v>
      </c>
      <c r="F100" s="25">
        <v>100</v>
      </c>
      <c r="G100" s="25">
        <v>95.5</v>
      </c>
      <c r="H100" s="56">
        <f>G100/F100*100-100</f>
        <v>-4.5</v>
      </c>
      <c r="I100" s="281"/>
    </row>
    <row r="101" spans="1:9" x14ac:dyDescent="0.2">
      <c r="A101" s="1" t="s">
        <v>1013</v>
      </c>
      <c r="B101" s="319" t="s">
        <v>1012</v>
      </c>
      <c r="C101" s="320"/>
      <c r="D101" s="320"/>
      <c r="E101" s="320"/>
      <c r="F101" s="320"/>
      <c r="G101" s="320"/>
      <c r="H101" s="320"/>
      <c r="I101" s="321"/>
    </row>
    <row r="102" spans="1:9" x14ac:dyDescent="0.2">
      <c r="A102" s="112">
        <v>1</v>
      </c>
      <c r="B102" s="233" t="s">
        <v>1014</v>
      </c>
      <c r="C102" s="3" t="s">
        <v>16</v>
      </c>
      <c r="D102" s="3" t="s">
        <v>17</v>
      </c>
      <c r="E102" s="25">
        <v>100</v>
      </c>
      <c r="F102" s="25">
        <v>100</v>
      </c>
      <c r="G102" s="25">
        <v>100</v>
      </c>
      <c r="H102" s="56">
        <f>G102/F102*100-100</f>
        <v>0</v>
      </c>
      <c r="I102" s="247"/>
    </row>
    <row r="103" spans="1:9" ht="34.5" customHeight="1" x14ac:dyDescent="0.2">
      <c r="A103" s="112">
        <v>2</v>
      </c>
      <c r="B103" s="233" t="s">
        <v>1015</v>
      </c>
      <c r="C103" s="3" t="s">
        <v>16</v>
      </c>
      <c r="D103" s="3" t="s">
        <v>17</v>
      </c>
      <c r="E103" s="25">
        <v>100</v>
      </c>
      <c r="F103" s="25">
        <v>100</v>
      </c>
      <c r="G103" s="25">
        <v>100</v>
      </c>
      <c r="H103" s="56">
        <f>G103/F103*100-100</f>
        <v>0</v>
      </c>
      <c r="I103" s="247"/>
    </row>
    <row r="104" spans="1:9" ht="30" customHeight="1" x14ac:dyDescent="0.2">
      <c r="A104" s="1" t="s">
        <v>1016</v>
      </c>
      <c r="B104" s="319" t="s">
        <v>1017</v>
      </c>
      <c r="C104" s="320"/>
      <c r="D104" s="320"/>
      <c r="E104" s="320"/>
      <c r="F104" s="320"/>
      <c r="G104" s="320"/>
      <c r="H104" s="320"/>
      <c r="I104" s="321"/>
    </row>
    <row r="105" spans="1:9" ht="50.25" customHeight="1" x14ac:dyDescent="0.2">
      <c r="A105" s="112">
        <v>1</v>
      </c>
      <c r="B105" s="233" t="s">
        <v>1024</v>
      </c>
      <c r="C105" s="3" t="s">
        <v>16</v>
      </c>
      <c r="D105" s="3" t="s">
        <v>17</v>
      </c>
      <c r="E105" s="25">
        <v>90.1</v>
      </c>
      <c r="F105" s="25">
        <v>91</v>
      </c>
      <c r="G105" s="25">
        <v>90.1</v>
      </c>
      <c r="H105" s="56">
        <f>G105/F105*100-100</f>
        <v>-0.9890109890109926</v>
      </c>
      <c r="I105" s="281" t="s">
        <v>1226</v>
      </c>
    </row>
    <row r="106" spans="1:9" ht="15" customHeight="1" x14ac:dyDescent="0.2">
      <c r="A106" s="1" t="s">
        <v>1019</v>
      </c>
      <c r="B106" s="319" t="s">
        <v>1018</v>
      </c>
      <c r="C106" s="320"/>
      <c r="D106" s="320"/>
      <c r="E106" s="320"/>
      <c r="F106" s="320"/>
      <c r="G106" s="320"/>
      <c r="H106" s="320"/>
      <c r="I106" s="321"/>
    </row>
    <row r="107" spans="1:9" ht="38.25" customHeight="1" x14ac:dyDescent="0.2">
      <c r="A107" s="112">
        <v>1</v>
      </c>
      <c r="B107" s="125" t="s">
        <v>1022</v>
      </c>
      <c r="C107" s="3" t="s">
        <v>16</v>
      </c>
      <c r="D107" s="3" t="s">
        <v>17</v>
      </c>
      <c r="E107" s="25">
        <v>97.7</v>
      </c>
      <c r="F107" s="25">
        <v>100</v>
      </c>
      <c r="G107" s="25">
        <v>2.1</v>
      </c>
      <c r="H107" s="56">
        <f>G107/F107*100-100</f>
        <v>-97.9</v>
      </c>
      <c r="I107" s="132" t="s">
        <v>1390</v>
      </c>
    </row>
    <row r="108" spans="1:9" ht="15" customHeight="1" x14ac:dyDescent="0.2">
      <c r="A108" s="1" t="s">
        <v>1016</v>
      </c>
      <c r="B108" s="319" t="s">
        <v>1023</v>
      </c>
      <c r="C108" s="320"/>
      <c r="D108" s="320"/>
      <c r="E108" s="320"/>
      <c r="F108" s="320"/>
      <c r="G108" s="320"/>
      <c r="H108" s="320"/>
      <c r="I108" s="330"/>
    </row>
    <row r="109" spans="1:9" ht="64.5" customHeight="1" x14ac:dyDescent="0.2">
      <c r="A109" s="112">
        <v>1</v>
      </c>
      <c r="B109" s="233" t="s">
        <v>1156</v>
      </c>
      <c r="C109" s="3" t="s">
        <v>16</v>
      </c>
      <c r="D109" s="3" t="s">
        <v>17</v>
      </c>
      <c r="E109" s="25">
        <v>79</v>
      </c>
      <c r="F109" s="25">
        <v>79</v>
      </c>
      <c r="G109" s="25">
        <v>79</v>
      </c>
      <c r="H109" s="56">
        <f>G109/F109*100-100</f>
        <v>0</v>
      </c>
      <c r="I109" s="283"/>
    </row>
    <row r="110" spans="1:9" ht="15" customHeight="1" x14ac:dyDescent="0.2">
      <c r="A110" s="1" t="s">
        <v>1020</v>
      </c>
      <c r="B110" s="319" t="s">
        <v>1025</v>
      </c>
      <c r="C110" s="320"/>
      <c r="D110" s="320"/>
      <c r="E110" s="320"/>
      <c r="F110" s="320"/>
      <c r="G110" s="320"/>
      <c r="H110" s="320"/>
      <c r="I110" s="321"/>
    </row>
    <row r="111" spans="1:9" ht="59.25" customHeight="1" x14ac:dyDescent="0.2">
      <c r="A111" s="112">
        <v>1</v>
      </c>
      <c r="B111" s="233" t="s">
        <v>1026</v>
      </c>
      <c r="C111" s="3" t="s">
        <v>16</v>
      </c>
      <c r="D111" s="3" t="s">
        <v>17</v>
      </c>
      <c r="E111" s="25">
        <v>100</v>
      </c>
      <c r="F111" s="25">
        <v>100</v>
      </c>
      <c r="G111" s="25">
        <v>100</v>
      </c>
      <c r="H111" s="56">
        <f>G111/F111*100-100</f>
        <v>0</v>
      </c>
      <c r="I111" s="283"/>
    </row>
    <row r="112" spans="1:9" ht="15" customHeight="1" x14ac:dyDescent="0.2">
      <c r="A112" s="1" t="s">
        <v>1021</v>
      </c>
      <c r="B112" s="319" t="s">
        <v>1032</v>
      </c>
      <c r="C112" s="320"/>
      <c r="D112" s="320"/>
      <c r="E112" s="320"/>
      <c r="F112" s="320"/>
      <c r="G112" s="320"/>
      <c r="H112" s="320"/>
      <c r="I112" s="321"/>
    </row>
    <row r="113" spans="1:9" ht="15.75" customHeight="1" x14ac:dyDescent="0.2">
      <c r="A113" s="112">
        <v>1</v>
      </c>
      <c r="B113" s="233" t="s">
        <v>1027</v>
      </c>
      <c r="C113" s="3" t="s">
        <v>16</v>
      </c>
      <c r="D113" s="3" t="s">
        <v>17</v>
      </c>
      <c r="E113" s="25">
        <v>100</v>
      </c>
      <c r="F113" s="25">
        <v>100</v>
      </c>
      <c r="G113" s="25">
        <v>100</v>
      </c>
      <c r="H113" s="46">
        <f>G113/F113*100-100</f>
        <v>0</v>
      </c>
      <c r="I113" s="285"/>
    </row>
    <row r="114" spans="1:9" ht="31.5" x14ac:dyDescent="0.2">
      <c r="A114" s="112">
        <v>2</v>
      </c>
      <c r="B114" s="125" t="s">
        <v>1028</v>
      </c>
      <c r="C114" s="3" t="s">
        <v>16</v>
      </c>
      <c r="D114" s="3" t="s">
        <v>17</v>
      </c>
      <c r="E114" s="25">
        <v>97</v>
      </c>
      <c r="F114" s="25">
        <v>97</v>
      </c>
      <c r="G114" s="25">
        <v>97</v>
      </c>
      <c r="H114" s="56">
        <f>G114/F114*100-100</f>
        <v>0</v>
      </c>
      <c r="I114" s="281"/>
    </row>
    <row r="115" spans="1:9" ht="49.5" customHeight="1" x14ac:dyDescent="0.2">
      <c r="A115" s="112">
        <v>3</v>
      </c>
      <c r="B115" s="125" t="s">
        <v>1029</v>
      </c>
      <c r="C115" s="3" t="s">
        <v>16</v>
      </c>
      <c r="D115" s="3" t="s">
        <v>17</v>
      </c>
      <c r="E115" s="25">
        <v>88.9</v>
      </c>
      <c r="F115" s="25">
        <v>88</v>
      </c>
      <c r="G115" s="25">
        <v>35</v>
      </c>
      <c r="H115" s="56">
        <f>G115/F115*100-100</f>
        <v>-60.227272727272727</v>
      </c>
      <c r="I115" s="281"/>
    </row>
    <row r="116" spans="1:9" ht="20.25" customHeight="1" x14ac:dyDescent="0.2">
      <c r="A116" s="1" t="s">
        <v>1030</v>
      </c>
      <c r="B116" s="319" t="s">
        <v>1031</v>
      </c>
      <c r="C116" s="320"/>
      <c r="D116" s="320"/>
      <c r="E116" s="320"/>
      <c r="F116" s="320"/>
      <c r="G116" s="320"/>
      <c r="H116" s="320"/>
      <c r="I116" s="321"/>
    </row>
    <row r="117" spans="1:9" ht="38.25" customHeight="1" x14ac:dyDescent="0.2">
      <c r="A117" s="112">
        <v>1</v>
      </c>
      <c r="B117" s="125" t="s">
        <v>1033</v>
      </c>
      <c r="C117" s="3" t="s">
        <v>16</v>
      </c>
      <c r="D117" s="3" t="s">
        <v>17</v>
      </c>
      <c r="E117" s="25">
        <v>100</v>
      </c>
      <c r="F117" s="25">
        <v>100</v>
      </c>
      <c r="G117" s="25">
        <v>100</v>
      </c>
      <c r="H117" s="56">
        <f>G117/F117*100-100</f>
        <v>0</v>
      </c>
      <c r="I117" s="281"/>
    </row>
    <row r="118" spans="1:9" ht="15" customHeight="1" x14ac:dyDescent="0.2">
      <c r="A118" s="1" t="s">
        <v>1035</v>
      </c>
      <c r="B118" s="319" t="s">
        <v>1034</v>
      </c>
      <c r="C118" s="320"/>
      <c r="D118" s="320"/>
      <c r="E118" s="320"/>
      <c r="F118" s="320"/>
      <c r="G118" s="320"/>
      <c r="H118" s="320"/>
      <c r="I118" s="321"/>
    </row>
    <row r="119" spans="1:9" ht="47.25" x14ac:dyDescent="0.2">
      <c r="A119" s="112">
        <v>1</v>
      </c>
      <c r="B119" s="233" t="s">
        <v>1036</v>
      </c>
      <c r="C119" s="3" t="s">
        <v>16</v>
      </c>
      <c r="D119" s="3" t="s">
        <v>17</v>
      </c>
      <c r="E119" s="25">
        <v>100</v>
      </c>
      <c r="F119" s="25">
        <v>100</v>
      </c>
      <c r="G119" s="25">
        <v>100</v>
      </c>
      <c r="H119" s="56">
        <f>G119/F119*100-100</f>
        <v>0</v>
      </c>
      <c r="I119" s="281"/>
    </row>
    <row r="120" spans="1:9" ht="15" customHeight="1" x14ac:dyDescent="0.2">
      <c r="A120" s="55" t="s">
        <v>101</v>
      </c>
      <c r="B120" s="324" t="s">
        <v>102</v>
      </c>
      <c r="C120" s="325"/>
      <c r="D120" s="325"/>
      <c r="E120" s="325"/>
      <c r="F120" s="325"/>
      <c r="G120" s="325"/>
      <c r="H120" s="325"/>
      <c r="I120" s="378"/>
    </row>
    <row r="121" spans="1:9" ht="94.5" x14ac:dyDescent="0.2">
      <c r="A121" s="112">
        <v>1</v>
      </c>
      <c r="B121" s="233" t="s">
        <v>1037</v>
      </c>
      <c r="C121" s="3" t="s">
        <v>16</v>
      </c>
      <c r="D121" s="3" t="s">
        <v>17</v>
      </c>
      <c r="E121" s="25">
        <v>94.3</v>
      </c>
      <c r="F121" s="25">
        <v>97</v>
      </c>
      <c r="G121" s="25">
        <v>82</v>
      </c>
      <c r="H121" s="86">
        <f>G121/F121*100-100</f>
        <v>-15.463917525773198</v>
      </c>
      <c r="I121" s="273" t="s">
        <v>1391</v>
      </c>
    </row>
    <row r="122" spans="1:9" ht="68.25" customHeight="1" x14ac:dyDescent="0.2">
      <c r="A122" s="112">
        <v>2</v>
      </c>
      <c r="B122" s="125" t="s">
        <v>1038</v>
      </c>
      <c r="C122" s="3" t="s">
        <v>16</v>
      </c>
      <c r="D122" s="3" t="s">
        <v>17</v>
      </c>
      <c r="E122" s="25">
        <v>62.2</v>
      </c>
      <c r="F122" s="25">
        <v>62</v>
      </c>
      <c r="G122" s="25">
        <v>23</v>
      </c>
      <c r="H122" s="86">
        <f>G122/F122*100-100</f>
        <v>-62.903225806451616</v>
      </c>
      <c r="I122" s="274" t="s">
        <v>1392</v>
      </c>
    </row>
    <row r="123" spans="1:9" ht="56.25" customHeight="1" x14ac:dyDescent="0.2">
      <c r="A123" s="112">
        <v>3</v>
      </c>
      <c r="B123" s="125" t="s">
        <v>1039</v>
      </c>
      <c r="C123" s="3" t="s">
        <v>16</v>
      </c>
      <c r="D123" s="3" t="s">
        <v>17</v>
      </c>
      <c r="E123" s="25">
        <v>81.8</v>
      </c>
      <c r="F123" s="25">
        <v>70</v>
      </c>
      <c r="G123" s="25">
        <v>8.9</v>
      </c>
      <c r="H123" s="86">
        <f>G123/F123*100-100</f>
        <v>-87.285714285714292</v>
      </c>
      <c r="I123" s="275" t="s">
        <v>1393</v>
      </c>
    </row>
    <row r="124" spans="1:9" ht="63" x14ac:dyDescent="0.2">
      <c r="A124" s="112">
        <v>4</v>
      </c>
      <c r="B124" s="125" t="s">
        <v>1040</v>
      </c>
      <c r="C124" s="3" t="s">
        <v>16</v>
      </c>
      <c r="D124" s="3" t="s">
        <v>57</v>
      </c>
      <c r="E124" s="3">
        <v>1869</v>
      </c>
      <c r="F124" s="3">
        <v>1860</v>
      </c>
      <c r="G124" s="3">
        <v>1869</v>
      </c>
      <c r="H124" s="86">
        <f>G124/F124*100-100</f>
        <v>0.48387096774193594</v>
      </c>
      <c r="I124" s="132" t="s">
        <v>1227</v>
      </c>
    </row>
    <row r="125" spans="1:9" ht="30.75" customHeight="1" x14ac:dyDescent="0.2">
      <c r="A125" s="3" t="s">
        <v>1041</v>
      </c>
      <c r="B125" s="319" t="s">
        <v>1042</v>
      </c>
      <c r="C125" s="320"/>
      <c r="D125" s="320"/>
      <c r="E125" s="320"/>
      <c r="F125" s="320"/>
      <c r="G125" s="320"/>
      <c r="H125" s="320"/>
      <c r="I125" s="330"/>
    </row>
    <row r="126" spans="1:9" ht="31.5" x14ac:dyDescent="0.2">
      <c r="A126" s="112">
        <v>1</v>
      </c>
      <c r="B126" s="233" t="s">
        <v>1043</v>
      </c>
      <c r="C126" s="3" t="s">
        <v>16</v>
      </c>
      <c r="D126" s="3" t="s">
        <v>17</v>
      </c>
      <c r="E126" s="25">
        <v>80</v>
      </c>
      <c r="F126" s="25">
        <v>80</v>
      </c>
      <c r="G126" s="25">
        <v>80</v>
      </c>
      <c r="H126" s="56">
        <f>G126/F126*100-100</f>
        <v>0</v>
      </c>
      <c r="I126" s="281"/>
    </row>
    <row r="127" spans="1:9" ht="30.75" customHeight="1" x14ac:dyDescent="0.2">
      <c r="A127" s="112">
        <v>2</v>
      </c>
      <c r="B127" s="233" t="s">
        <v>1015</v>
      </c>
      <c r="C127" s="3" t="s">
        <v>16</v>
      </c>
      <c r="D127" s="3" t="s">
        <v>17</v>
      </c>
      <c r="E127" s="25">
        <v>100</v>
      </c>
      <c r="F127" s="25">
        <v>100</v>
      </c>
      <c r="G127" s="25">
        <v>100</v>
      </c>
      <c r="H127" s="56">
        <f>G127/F127*100-100</f>
        <v>0</v>
      </c>
      <c r="I127" s="247"/>
    </row>
    <row r="128" spans="1:9" ht="15" customHeight="1" x14ac:dyDescent="0.2">
      <c r="A128" s="1" t="s">
        <v>1044</v>
      </c>
      <c r="B128" s="319" t="s">
        <v>105</v>
      </c>
      <c r="C128" s="320"/>
      <c r="D128" s="320"/>
      <c r="E128" s="320"/>
      <c r="F128" s="320"/>
      <c r="G128" s="320"/>
      <c r="H128" s="320"/>
      <c r="I128" s="321"/>
    </row>
    <row r="129" spans="1:9" ht="47.25" x14ac:dyDescent="0.2">
      <c r="A129" s="112">
        <v>1</v>
      </c>
      <c r="B129" s="125" t="s">
        <v>1048</v>
      </c>
      <c r="C129" s="3" t="s">
        <v>16</v>
      </c>
      <c r="D129" s="3" t="s">
        <v>17</v>
      </c>
      <c r="E129" s="25">
        <v>12.1</v>
      </c>
      <c r="F129" s="25">
        <v>12</v>
      </c>
      <c r="G129" s="25">
        <v>3.6</v>
      </c>
      <c r="H129" s="56">
        <f>G129/F129*100-100</f>
        <v>-70</v>
      </c>
      <c r="I129" s="286" t="s">
        <v>1228</v>
      </c>
    </row>
    <row r="130" spans="1:9" ht="15.75" customHeight="1" x14ac:dyDescent="0.2">
      <c r="A130" s="1" t="s">
        <v>1045</v>
      </c>
      <c r="B130" s="319" t="s">
        <v>1047</v>
      </c>
      <c r="C130" s="320"/>
      <c r="D130" s="320"/>
      <c r="E130" s="320"/>
      <c r="F130" s="320"/>
      <c r="G130" s="320"/>
      <c r="H130" s="320"/>
      <c r="I130" s="321"/>
    </row>
    <row r="131" spans="1:9" ht="47.25" x14ac:dyDescent="0.2">
      <c r="A131" s="112">
        <v>1</v>
      </c>
      <c r="B131" s="233" t="s">
        <v>1049</v>
      </c>
      <c r="C131" s="3" t="s">
        <v>16</v>
      </c>
      <c r="D131" s="3" t="s">
        <v>17</v>
      </c>
      <c r="E131" s="25">
        <v>11.3</v>
      </c>
      <c r="F131" s="25">
        <v>10.1</v>
      </c>
      <c r="G131" s="25">
        <v>11.3</v>
      </c>
      <c r="H131" s="56">
        <f>G131/F131*100-100</f>
        <v>11.881188118811892</v>
      </c>
      <c r="I131" s="287"/>
    </row>
    <row r="132" spans="1:9" ht="63" x14ac:dyDescent="0.2">
      <c r="A132" s="112">
        <v>2</v>
      </c>
      <c r="B132" s="125" t="s">
        <v>1050</v>
      </c>
      <c r="C132" s="3" t="s">
        <v>16</v>
      </c>
      <c r="D132" s="3" t="s">
        <v>17</v>
      </c>
      <c r="E132" s="25">
        <v>28</v>
      </c>
      <c r="F132" s="25">
        <v>7.5</v>
      </c>
      <c r="G132" s="25">
        <v>40</v>
      </c>
      <c r="H132" s="86">
        <f>G132/F132*100-100</f>
        <v>433.33333333333326</v>
      </c>
      <c r="I132" s="275" t="s">
        <v>1394</v>
      </c>
    </row>
    <row r="133" spans="1:9" ht="15" customHeight="1" x14ac:dyDescent="0.2">
      <c r="A133" s="1" t="s">
        <v>1046</v>
      </c>
      <c r="B133" s="319" t="s">
        <v>1017</v>
      </c>
      <c r="C133" s="320"/>
      <c r="D133" s="320"/>
      <c r="E133" s="320"/>
      <c r="F133" s="320"/>
      <c r="G133" s="320"/>
      <c r="H133" s="320"/>
      <c r="I133" s="330"/>
    </row>
    <row r="134" spans="1:9" ht="47.25" x14ac:dyDescent="0.2">
      <c r="A134" s="112">
        <v>1</v>
      </c>
      <c r="B134" s="233" t="s">
        <v>1051</v>
      </c>
      <c r="C134" s="3" t="s">
        <v>16</v>
      </c>
      <c r="D134" s="3" t="s">
        <v>17</v>
      </c>
      <c r="E134" s="25">
        <v>100</v>
      </c>
      <c r="F134" s="25">
        <v>100</v>
      </c>
      <c r="G134" s="25">
        <v>100</v>
      </c>
      <c r="H134" s="56">
        <f>G134/F134*100-100</f>
        <v>0</v>
      </c>
      <c r="I134" s="247"/>
    </row>
    <row r="135" spans="1:9" x14ac:dyDescent="0.2">
      <c r="A135" s="55" t="s">
        <v>103</v>
      </c>
      <c r="B135" s="324" t="s">
        <v>104</v>
      </c>
      <c r="C135" s="325"/>
      <c r="D135" s="325"/>
      <c r="E135" s="325"/>
      <c r="F135" s="325"/>
      <c r="G135" s="325"/>
      <c r="H135" s="325"/>
      <c r="I135" s="378"/>
    </row>
    <row r="136" spans="1:9" ht="47.25" x14ac:dyDescent="0.2">
      <c r="A136" s="112">
        <v>1</v>
      </c>
      <c r="B136" s="125" t="s">
        <v>1052</v>
      </c>
      <c r="C136" s="3" t="s">
        <v>16</v>
      </c>
      <c r="D136" s="3" t="s">
        <v>17</v>
      </c>
      <c r="E136" s="25">
        <v>87.9</v>
      </c>
      <c r="F136" s="25">
        <v>84</v>
      </c>
      <c r="G136" s="25">
        <v>0</v>
      </c>
      <c r="H136" s="86">
        <f>G136/F136*100-100</f>
        <v>-100</v>
      </c>
      <c r="I136" s="272" t="s">
        <v>1395</v>
      </c>
    </row>
    <row r="137" spans="1:9" ht="47.25" x14ac:dyDescent="0.2">
      <c r="A137" s="112">
        <v>2</v>
      </c>
      <c r="B137" s="233" t="s">
        <v>1053</v>
      </c>
      <c r="C137" s="3" t="s">
        <v>16</v>
      </c>
      <c r="D137" s="3" t="s">
        <v>45</v>
      </c>
      <c r="E137" s="3">
        <v>23</v>
      </c>
      <c r="F137" s="3">
        <v>20</v>
      </c>
      <c r="G137" s="3">
        <v>8</v>
      </c>
      <c r="H137" s="86">
        <f>G137/F137*100-100</f>
        <v>-60</v>
      </c>
      <c r="I137" s="286" t="s">
        <v>1228</v>
      </c>
    </row>
    <row r="138" spans="1:9" ht="35.25" customHeight="1" x14ac:dyDescent="0.2">
      <c r="A138" s="1" t="s">
        <v>1057</v>
      </c>
      <c r="B138" s="319" t="s">
        <v>1054</v>
      </c>
      <c r="C138" s="320"/>
      <c r="D138" s="320"/>
      <c r="E138" s="320"/>
      <c r="F138" s="320"/>
      <c r="G138" s="320"/>
      <c r="H138" s="320"/>
      <c r="I138" s="330"/>
    </row>
    <row r="139" spans="1:9" ht="31.5" x14ac:dyDescent="0.2">
      <c r="A139" s="112">
        <v>1</v>
      </c>
      <c r="B139" s="125" t="s">
        <v>1055</v>
      </c>
      <c r="C139" s="3" t="s">
        <v>16</v>
      </c>
      <c r="D139" s="3" t="s">
        <v>57</v>
      </c>
      <c r="E139" s="3">
        <v>1397</v>
      </c>
      <c r="F139" s="3">
        <v>1400</v>
      </c>
      <c r="G139" s="3">
        <v>320</v>
      </c>
      <c r="H139" s="56">
        <f>G139/F139*100-100</f>
        <v>-77.142857142857139</v>
      </c>
      <c r="I139" s="286" t="s">
        <v>1228</v>
      </c>
    </row>
    <row r="140" spans="1:9" ht="27.75" customHeight="1" x14ac:dyDescent="0.2">
      <c r="A140" s="112">
        <v>2</v>
      </c>
      <c r="B140" s="233" t="s">
        <v>1056</v>
      </c>
      <c r="C140" s="3" t="s">
        <v>16</v>
      </c>
      <c r="D140" s="3" t="s">
        <v>17</v>
      </c>
      <c r="E140" s="25">
        <v>100</v>
      </c>
      <c r="F140" s="25">
        <v>100</v>
      </c>
      <c r="G140" s="25">
        <v>100</v>
      </c>
      <c r="H140" s="56">
        <f>G140/F140*100-100</f>
        <v>0</v>
      </c>
      <c r="I140" s="247"/>
    </row>
    <row r="141" spans="1:9" ht="15" customHeight="1" x14ac:dyDescent="0.2">
      <c r="A141" s="1" t="s">
        <v>1058</v>
      </c>
      <c r="B141" s="319" t="s">
        <v>978</v>
      </c>
      <c r="C141" s="320"/>
      <c r="D141" s="320"/>
      <c r="E141" s="320"/>
      <c r="F141" s="320"/>
      <c r="G141" s="320"/>
      <c r="H141" s="320"/>
      <c r="I141" s="321"/>
    </row>
    <row r="142" spans="1:9" ht="47.25" x14ac:dyDescent="0.2">
      <c r="A142" s="112">
        <v>1</v>
      </c>
      <c r="B142" s="233" t="s">
        <v>1059</v>
      </c>
      <c r="C142" s="3" t="s">
        <v>16</v>
      </c>
      <c r="D142" s="3" t="s">
        <v>17</v>
      </c>
      <c r="E142" s="25">
        <v>100</v>
      </c>
      <c r="F142" s="25">
        <v>100</v>
      </c>
      <c r="G142" s="25">
        <v>100</v>
      </c>
      <c r="H142" s="56">
        <f>G142/F142*100-100</f>
        <v>0</v>
      </c>
      <c r="I142" s="283"/>
    </row>
    <row r="143" spans="1:9" ht="15" customHeight="1" x14ac:dyDescent="0.2">
      <c r="A143" s="55" t="s">
        <v>106</v>
      </c>
      <c r="B143" s="324" t="s">
        <v>107</v>
      </c>
      <c r="C143" s="325"/>
      <c r="D143" s="325"/>
      <c r="E143" s="325"/>
      <c r="F143" s="325"/>
      <c r="G143" s="325"/>
      <c r="H143" s="325"/>
      <c r="I143" s="326"/>
    </row>
    <row r="144" spans="1:9" ht="30" customHeight="1" x14ac:dyDescent="0.2">
      <c r="A144" s="112">
        <v>1</v>
      </c>
      <c r="B144" s="125" t="s">
        <v>1060</v>
      </c>
      <c r="C144" s="3" t="s">
        <v>16</v>
      </c>
      <c r="D144" s="3" t="s">
        <v>45</v>
      </c>
      <c r="E144" s="3">
        <v>66</v>
      </c>
      <c r="F144" s="3">
        <v>65</v>
      </c>
      <c r="G144" s="3">
        <v>37</v>
      </c>
      <c r="H144" s="56">
        <f>G144/F144*100-100</f>
        <v>-43.07692307692308</v>
      </c>
      <c r="I144" s="288" t="s">
        <v>1228</v>
      </c>
    </row>
    <row r="145" spans="1:9" ht="63" x14ac:dyDescent="0.2">
      <c r="A145" s="112">
        <v>2</v>
      </c>
      <c r="B145" s="125" t="s">
        <v>992</v>
      </c>
      <c r="C145" s="3" t="s">
        <v>16</v>
      </c>
      <c r="D145" s="3" t="s">
        <v>17</v>
      </c>
      <c r="E145" s="25">
        <v>97.4</v>
      </c>
      <c r="F145" s="25">
        <v>95</v>
      </c>
      <c r="G145" s="25">
        <v>51.4</v>
      </c>
      <c r="H145" s="86">
        <f>G145/F145*100-100</f>
        <v>-45.894736842105267</v>
      </c>
      <c r="I145" s="132" t="s">
        <v>1396</v>
      </c>
    </row>
    <row r="146" spans="1:9" ht="31.5" x14ac:dyDescent="0.2">
      <c r="A146" s="112">
        <v>3</v>
      </c>
      <c r="B146" s="125" t="s">
        <v>1061</v>
      </c>
      <c r="C146" s="3" t="s">
        <v>16</v>
      </c>
      <c r="D146" s="3" t="s">
        <v>17</v>
      </c>
      <c r="E146" s="25">
        <v>44.1</v>
      </c>
      <c r="F146" s="25">
        <v>40</v>
      </c>
      <c r="G146" s="25">
        <v>40</v>
      </c>
      <c r="H146" s="56">
        <f>G146/F146*100-100</f>
        <v>0</v>
      </c>
      <c r="I146" s="289"/>
    </row>
    <row r="147" spans="1:9" ht="29.25" customHeight="1" x14ac:dyDescent="0.2">
      <c r="A147" s="1" t="s">
        <v>1066</v>
      </c>
      <c r="B147" s="319" t="s">
        <v>1062</v>
      </c>
      <c r="C147" s="320"/>
      <c r="D147" s="320"/>
      <c r="E147" s="320"/>
      <c r="F147" s="320"/>
      <c r="G147" s="320"/>
      <c r="H147" s="320"/>
      <c r="I147" s="321"/>
    </row>
    <row r="148" spans="1:9" ht="31.5" x14ac:dyDescent="0.2">
      <c r="A148" s="112">
        <v>1</v>
      </c>
      <c r="B148" s="233" t="s">
        <v>1063</v>
      </c>
      <c r="C148" s="3" t="s">
        <v>16</v>
      </c>
      <c r="D148" s="3" t="s">
        <v>57</v>
      </c>
      <c r="E148" s="3">
        <v>1757</v>
      </c>
      <c r="F148" s="3">
        <v>1750</v>
      </c>
      <c r="G148" s="3">
        <v>1750</v>
      </c>
      <c r="H148" s="56">
        <f>G148/F148*100-100</f>
        <v>0</v>
      </c>
      <c r="I148" s="281"/>
    </row>
    <row r="149" spans="1:9" ht="33" customHeight="1" x14ac:dyDescent="0.2">
      <c r="A149" s="112">
        <v>2</v>
      </c>
      <c r="B149" s="233" t="s">
        <v>1064</v>
      </c>
      <c r="C149" s="3" t="s">
        <v>16</v>
      </c>
      <c r="D149" s="3" t="s">
        <v>17</v>
      </c>
      <c r="E149" s="25">
        <v>100</v>
      </c>
      <c r="F149" s="25">
        <v>100</v>
      </c>
      <c r="G149" s="25">
        <v>100</v>
      </c>
      <c r="H149" s="56">
        <f>G149/F149*100-100</f>
        <v>0</v>
      </c>
      <c r="I149" s="247"/>
    </row>
    <row r="150" spans="1:9" ht="30" customHeight="1" x14ac:dyDescent="0.2">
      <c r="A150" s="1" t="s">
        <v>1067</v>
      </c>
      <c r="B150" s="319" t="s">
        <v>1065</v>
      </c>
      <c r="C150" s="320"/>
      <c r="D150" s="320"/>
      <c r="E150" s="320"/>
      <c r="F150" s="320"/>
      <c r="G150" s="320"/>
      <c r="H150" s="320"/>
      <c r="I150" s="346"/>
    </row>
    <row r="151" spans="1:9" ht="46.5" customHeight="1" x14ac:dyDescent="0.2">
      <c r="A151" s="112">
        <v>1</v>
      </c>
      <c r="B151" s="233" t="s">
        <v>1068</v>
      </c>
      <c r="C151" s="3" t="s">
        <v>16</v>
      </c>
      <c r="D151" s="3" t="s">
        <v>17</v>
      </c>
      <c r="E151" s="25">
        <v>97.2</v>
      </c>
      <c r="F151" s="25">
        <v>100</v>
      </c>
      <c r="G151" s="25">
        <v>0</v>
      </c>
      <c r="H151" s="86">
        <f>G151/F151*100-100</f>
        <v>-100</v>
      </c>
      <c r="I151" s="132" t="s">
        <v>1223</v>
      </c>
    </row>
    <row r="152" spans="1:9" ht="15" customHeight="1" x14ac:dyDescent="0.2">
      <c r="A152" s="1" t="s">
        <v>1070</v>
      </c>
      <c r="B152" s="319" t="s">
        <v>108</v>
      </c>
      <c r="C152" s="320"/>
      <c r="D152" s="320"/>
      <c r="E152" s="320"/>
      <c r="F152" s="320"/>
      <c r="G152" s="320"/>
      <c r="H152" s="320"/>
      <c r="I152" s="336"/>
    </row>
    <row r="153" spans="1:9" ht="64.5" customHeight="1" x14ac:dyDescent="0.2">
      <c r="A153" s="112">
        <v>1</v>
      </c>
      <c r="B153" s="125" t="s">
        <v>1069</v>
      </c>
      <c r="C153" s="3" t="s">
        <v>16</v>
      </c>
      <c r="D153" s="3" t="s">
        <v>17</v>
      </c>
      <c r="E153" s="25">
        <v>61.8</v>
      </c>
      <c r="F153" s="25">
        <v>51</v>
      </c>
      <c r="G153" s="25">
        <v>11.4</v>
      </c>
      <c r="H153" s="56">
        <f>G153/F153*100-100</f>
        <v>-77.647058823529406</v>
      </c>
      <c r="I153" s="275" t="s">
        <v>1397</v>
      </c>
    </row>
    <row r="154" spans="1:9" ht="15" customHeight="1" x14ac:dyDescent="0.2">
      <c r="A154" s="1" t="s">
        <v>1071</v>
      </c>
      <c r="B154" s="319" t="s">
        <v>105</v>
      </c>
      <c r="C154" s="320"/>
      <c r="D154" s="320"/>
      <c r="E154" s="320"/>
      <c r="F154" s="320"/>
      <c r="G154" s="320"/>
      <c r="H154" s="320"/>
      <c r="I154" s="330"/>
    </row>
    <row r="155" spans="1:9" ht="47.25" x14ac:dyDescent="0.2">
      <c r="A155" s="112">
        <v>1</v>
      </c>
      <c r="B155" s="233" t="s">
        <v>1072</v>
      </c>
      <c r="C155" s="3" t="s">
        <v>16</v>
      </c>
      <c r="D155" s="3" t="s">
        <v>17</v>
      </c>
      <c r="E155" s="25">
        <v>100</v>
      </c>
      <c r="F155" s="25">
        <v>100</v>
      </c>
      <c r="G155" s="25">
        <v>100</v>
      </c>
      <c r="H155" s="56">
        <f>G155/F155*100-100</f>
        <v>0</v>
      </c>
      <c r="I155" s="281"/>
    </row>
    <row r="156" spans="1:9" ht="15.75" customHeight="1" x14ac:dyDescent="0.2">
      <c r="A156" s="55" t="s">
        <v>109</v>
      </c>
      <c r="B156" s="324" t="s">
        <v>110</v>
      </c>
      <c r="C156" s="325"/>
      <c r="D156" s="325"/>
      <c r="E156" s="325"/>
      <c r="F156" s="325"/>
      <c r="G156" s="325"/>
      <c r="H156" s="325"/>
      <c r="I156" s="378"/>
    </row>
    <row r="157" spans="1:9" ht="63" x14ac:dyDescent="0.2">
      <c r="A157" s="112">
        <v>1</v>
      </c>
      <c r="B157" s="85" t="s">
        <v>1074</v>
      </c>
      <c r="C157" s="24" t="s">
        <v>16</v>
      </c>
      <c r="D157" s="24" t="s">
        <v>17</v>
      </c>
      <c r="E157" s="46">
        <v>86.9</v>
      </c>
      <c r="F157" s="46">
        <v>86</v>
      </c>
      <c r="G157" s="25">
        <v>12.9</v>
      </c>
      <c r="H157" s="86">
        <f>G157/F157*100-100</f>
        <v>-85</v>
      </c>
      <c r="I157" s="273" t="s">
        <v>1398</v>
      </c>
    </row>
    <row r="158" spans="1:9" ht="58.5" customHeight="1" x14ac:dyDescent="0.2">
      <c r="A158" s="112">
        <v>2</v>
      </c>
      <c r="B158" s="85" t="s">
        <v>1075</v>
      </c>
      <c r="C158" s="24" t="s">
        <v>16</v>
      </c>
      <c r="D158" s="24" t="s">
        <v>17</v>
      </c>
      <c r="E158" s="46">
        <v>37.4</v>
      </c>
      <c r="F158" s="46">
        <v>34</v>
      </c>
      <c r="G158" s="25">
        <v>11.5</v>
      </c>
      <c r="H158" s="86">
        <f>G158/F158*100-100</f>
        <v>-66.17647058823529</v>
      </c>
      <c r="I158" s="132" t="s">
        <v>1229</v>
      </c>
    </row>
    <row r="159" spans="1:9" ht="23.25" customHeight="1" x14ac:dyDescent="0.2">
      <c r="A159" s="1" t="s">
        <v>1076</v>
      </c>
      <c r="B159" s="319" t="s">
        <v>1073</v>
      </c>
      <c r="C159" s="320"/>
      <c r="D159" s="320"/>
      <c r="E159" s="320"/>
      <c r="F159" s="320"/>
      <c r="G159" s="320"/>
      <c r="H159" s="320"/>
      <c r="I159" s="336"/>
    </row>
    <row r="160" spans="1:9" ht="44.25" customHeight="1" x14ac:dyDescent="0.2">
      <c r="A160" s="112">
        <v>1</v>
      </c>
      <c r="B160" s="125" t="s">
        <v>1077</v>
      </c>
      <c r="C160" s="3" t="s">
        <v>20</v>
      </c>
      <c r="D160" s="3" t="s">
        <v>17</v>
      </c>
      <c r="E160" s="25">
        <v>58</v>
      </c>
      <c r="F160" s="25">
        <v>55</v>
      </c>
      <c r="G160" s="25">
        <v>6.6</v>
      </c>
      <c r="H160" s="56">
        <f>100-(G160/F160*100)</f>
        <v>88</v>
      </c>
      <c r="I160" s="132" t="s">
        <v>1399</v>
      </c>
    </row>
    <row r="161" spans="1:9" ht="15" customHeight="1" x14ac:dyDescent="0.2">
      <c r="A161" s="1" t="s">
        <v>1080</v>
      </c>
      <c r="B161" s="319" t="s">
        <v>1078</v>
      </c>
      <c r="C161" s="320"/>
      <c r="D161" s="320"/>
      <c r="E161" s="320"/>
      <c r="F161" s="320"/>
      <c r="G161" s="320"/>
      <c r="H161" s="320"/>
      <c r="I161" s="336"/>
    </row>
    <row r="162" spans="1:9" ht="39" customHeight="1" x14ac:dyDescent="0.2">
      <c r="A162" s="112">
        <v>1</v>
      </c>
      <c r="B162" s="233" t="s">
        <v>1079</v>
      </c>
      <c r="C162" s="3" t="s">
        <v>16</v>
      </c>
      <c r="D162" s="3" t="s">
        <v>57</v>
      </c>
      <c r="E162" s="3">
        <v>8747</v>
      </c>
      <c r="F162" s="3">
        <v>8600</v>
      </c>
      <c r="G162" s="3">
        <v>1300</v>
      </c>
      <c r="H162" s="86">
        <f>G162/F162*100-100</f>
        <v>-84.883720930232556</v>
      </c>
      <c r="I162" s="274" t="s">
        <v>1230</v>
      </c>
    </row>
    <row r="163" spans="1:9" ht="15" customHeight="1" x14ac:dyDescent="0.2">
      <c r="A163" s="3" t="s">
        <v>1081</v>
      </c>
      <c r="B163" s="319" t="s">
        <v>1089</v>
      </c>
      <c r="C163" s="320"/>
      <c r="D163" s="320"/>
      <c r="E163" s="320"/>
      <c r="F163" s="320"/>
      <c r="G163" s="320"/>
      <c r="H163" s="320"/>
      <c r="I163" s="336"/>
    </row>
    <row r="164" spans="1:9" ht="35.25" customHeight="1" x14ac:dyDescent="0.2">
      <c r="A164" s="112">
        <v>1</v>
      </c>
      <c r="B164" s="233" t="s">
        <v>1085</v>
      </c>
      <c r="C164" s="3" t="s">
        <v>16</v>
      </c>
      <c r="D164" s="3" t="s">
        <v>57</v>
      </c>
      <c r="E164" s="3">
        <v>708</v>
      </c>
      <c r="F164" s="3">
        <v>696</v>
      </c>
      <c r="G164" s="61">
        <v>0</v>
      </c>
      <c r="H164" s="62">
        <f>G164/F164*100-100</f>
        <v>-100</v>
      </c>
      <c r="I164" s="132" t="s">
        <v>1231</v>
      </c>
    </row>
    <row r="165" spans="1:9" ht="32.25" customHeight="1" thickBot="1" x14ac:dyDescent="0.25">
      <c r="A165" s="1" t="s">
        <v>1082</v>
      </c>
      <c r="B165" s="319" t="s">
        <v>1084</v>
      </c>
      <c r="C165" s="320"/>
      <c r="D165" s="320"/>
      <c r="E165" s="320"/>
      <c r="F165" s="320"/>
      <c r="G165" s="320"/>
      <c r="H165" s="320"/>
      <c r="I165" s="330"/>
    </row>
    <row r="166" spans="1:9" ht="32.25" thickBot="1" x14ac:dyDescent="0.25">
      <c r="A166" s="112">
        <v>1</v>
      </c>
      <c r="B166" s="125" t="s">
        <v>1083</v>
      </c>
      <c r="C166" s="3" t="s">
        <v>16</v>
      </c>
      <c r="D166" s="3" t="s">
        <v>57</v>
      </c>
      <c r="E166" s="3">
        <v>3053</v>
      </c>
      <c r="F166" s="3">
        <v>2778</v>
      </c>
      <c r="G166" s="3">
        <v>1161</v>
      </c>
      <c r="H166" s="56">
        <f>G166/F166*100-100</f>
        <v>-58.207343412526996</v>
      </c>
      <c r="I166" s="290" t="s">
        <v>1232</v>
      </c>
    </row>
    <row r="167" spans="1:9" ht="39.75" customHeight="1" x14ac:dyDescent="0.2">
      <c r="A167" s="112">
        <v>2</v>
      </c>
      <c r="B167" s="233" t="s">
        <v>1015</v>
      </c>
      <c r="C167" s="3" t="s">
        <v>16</v>
      </c>
      <c r="D167" s="3" t="s">
        <v>17</v>
      </c>
      <c r="E167" s="25">
        <v>100</v>
      </c>
      <c r="F167" s="25">
        <v>100</v>
      </c>
      <c r="G167" s="25">
        <v>100</v>
      </c>
      <c r="H167" s="56">
        <f>G167/F167*100-100</f>
        <v>0</v>
      </c>
      <c r="I167" s="247"/>
    </row>
    <row r="168" spans="1:9" ht="39.75" customHeight="1" x14ac:dyDescent="0.2">
      <c r="A168" s="3" t="s">
        <v>1233</v>
      </c>
      <c r="B168" s="376" t="s">
        <v>1136</v>
      </c>
      <c r="C168" s="376"/>
      <c r="D168" s="376"/>
      <c r="E168" s="376"/>
      <c r="F168" s="376"/>
      <c r="G168" s="376"/>
      <c r="H168" s="376"/>
      <c r="I168" s="376"/>
    </row>
    <row r="169" spans="1:9" ht="63" customHeight="1" x14ac:dyDescent="0.2">
      <c r="A169" s="112" t="s">
        <v>1</v>
      </c>
      <c r="B169" s="125" t="s">
        <v>1234</v>
      </c>
      <c r="C169" s="3" t="s">
        <v>16</v>
      </c>
      <c r="D169" s="3" t="s">
        <v>17</v>
      </c>
      <c r="E169" s="155"/>
      <c r="F169" s="25">
        <v>90</v>
      </c>
      <c r="G169" s="25">
        <v>92</v>
      </c>
      <c r="H169" s="56">
        <f>G169/F169*100-100</f>
        <v>2.2222222222222143</v>
      </c>
      <c r="I169" s="286" t="s">
        <v>1224</v>
      </c>
    </row>
    <row r="170" spans="1:9" ht="19.5" customHeight="1" x14ac:dyDescent="0.2">
      <c r="A170" s="55" t="s">
        <v>111</v>
      </c>
      <c r="B170" s="331" t="s">
        <v>1180</v>
      </c>
      <c r="C170" s="332"/>
      <c r="D170" s="332"/>
      <c r="E170" s="332"/>
      <c r="F170" s="332"/>
      <c r="G170" s="332"/>
      <c r="H170" s="332"/>
      <c r="I170" s="333"/>
    </row>
    <row r="171" spans="1:9" ht="32.25" customHeight="1" x14ac:dyDescent="0.2">
      <c r="A171" s="112">
        <v>1</v>
      </c>
      <c r="B171" s="233" t="s">
        <v>1086</v>
      </c>
      <c r="C171" s="3" t="s">
        <v>16</v>
      </c>
      <c r="D171" s="3" t="s">
        <v>17</v>
      </c>
      <c r="E171" s="25">
        <v>100</v>
      </c>
      <c r="F171" s="25">
        <v>100</v>
      </c>
      <c r="G171" s="25">
        <v>100</v>
      </c>
      <c r="H171" s="56">
        <f>G171/F171*100-100</f>
        <v>0</v>
      </c>
      <c r="I171" s="247"/>
    </row>
    <row r="172" spans="1:9" ht="63" x14ac:dyDescent="0.2">
      <c r="A172" s="112">
        <v>2</v>
      </c>
      <c r="B172" s="125" t="s">
        <v>1087</v>
      </c>
      <c r="C172" s="3" t="s">
        <v>16</v>
      </c>
      <c r="D172" s="3" t="s">
        <v>17</v>
      </c>
      <c r="E172" s="25">
        <v>59.2</v>
      </c>
      <c r="F172" s="25">
        <v>60</v>
      </c>
      <c r="G172" s="25">
        <v>4.8</v>
      </c>
      <c r="H172" s="56">
        <f>G172/F172*100-100</f>
        <v>-92</v>
      </c>
      <c r="I172" s="287" t="s">
        <v>1235</v>
      </c>
    </row>
    <row r="173" spans="1:9" ht="34.5" customHeight="1" x14ac:dyDescent="0.2">
      <c r="A173" s="112">
        <v>3</v>
      </c>
      <c r="B173" s="233" t="s">
        <v>1088</v>
      </c>
      <c r="C173" s="3" t="s">
        <v>16</v>
      </c>
      <c r="D173" s="3" t="s">
        <v>17</v>
      </c>
      <c r="E173" s="25">
        <v>74.8</v>
      </c>
      <c r="F173" s="25">
        <v>64</v>
      </c>
      <c r="G173" s="25">
        <v>0</v>
      </c>
      <c r="H173" s="86">
        <f>G173/F173*100-100</f>
        <v>-100</v>
      </c>
      <c r="I173" s="274" t="s">
        <v>1236</v>
      </c>
    </row>
    <row r="174" spans="1:9" ht="78" customHeight="1" x14ac:dyDescent="0.2">
      <c r="A174" s="112">
        <v>4</v>
      </c>
      <c r="B174" s="233" t="s">
        <v>1237</v>
      </c>
      <c r="C174" s="3" t="s">
        <v>16</v>
      </c>
      <c r="D174" s="3" t="s">
        <v>17</v>
      </c>
      <c r="E174" s="25">
        <v>0</v>
      </c>
      <c r="F174" s="25">
        <v>20</v>
      </c>
      <c r="G174" s="25">
        <v>0</v>
      </c>
      <c r="H174" s="56">
        <f>G174/F174*100-100</f>
        <v>-100</v>
      </c>
      <c r="I174" s="274" t="s">
        <v>1239</v>
      </c>
    </row>
    <row r="175" spans="1:9" ht="74.25" customHeight="1" x14ac:dyDescent="0.2">
      <c r="A175" s="112">
        <v>5</v>
      </c>
      <c r="B175" s="233" t="s">
        <v>1238</v>
      </c>
      <c r="C175" s="3" t="s">
        <v>16</v>
      </c>
      <c r="D175" s="3" t="s">
        <v>17</v>
      </c>
      <c r="E175" s="25">
        <v>0</v>
      </c>
      <c r="F175" s="25">
        <v>10</v>
      </c>
      <c r="G175" s="25">
        <v>0</v>
      </c>
      <c r="H175" s="56">
        <f>G175/F175*100-100</f>
        <v>-100</v>
      </c>
      <c r="I175" s="274" t="s">
        <v>1222</v>
      </c>
    </row>
    <row r="176" spans="1:9" ht="15" customHeight="1" x14ac:dyDescent="0.2">
      <c r="A176" s="1" t="s">
        <v>1090</v>
      </c>
      <c r="B176" s="334" t="s">
        <v>1241</v>
      </c>
      <c r="C176" s="335"/>
      <c r="D176" s="335"/>
      <c r="E176" s="320"/>
      <c r="F176" s="320"/>
      <c r="G176" s="320"/>
      <c r="H176" s="320"/>
      <c r="I176" s="336"/>
    </row>
    <row r="177" spans="1:9" ht="45" customHeight="1" x14ac:dyDescent="0.2">
      <c r="A177" s="112">
        <v>1</v>
      </c>
      <c r="B177" s="233" t="s">
        <v>1243</v>
      </c>
      <c r="C177" s="3" t="s">
        <v>16</v>
      </c>
      <c r="D177" s="3" t="s">
        <v>17</v>
      </c>
      <c r="E177" s="25">
        <v>50</v>
      </c>
      <c r="F177" s="25">
        <v>60</v>
      </c>
      <c r="G177" s="25">
        <v>20</v>
      </c>
      <c r="H177" s="86">
        <f>G177/F177*100-100</f>
        <v>-66.666666666666671</v>
      </c>
      <c r="I177" s="274" t="s">
        <v>1240</v>
      </c>
    </row>
    <row r="178" spans="1:9" ht="15" customHeight="1" x14ac:dyDescent="0.2">
      <c r="A178" s="1" t="s">
        <v>1091</v>
      </c>
      <c r="B178" s="334" t="s">
        <v>1242</v>
      </c>
      <c r="C178" s="335"/>
      <c r="D178" s="335"/>
      <c r="E178" s="320"/>
      <c r="F178" s="320"/>
      <c r="G178" s="320"/>
      <c r="H178" s="320"/>
      <c r="I178" s="336"/>
    </row>
    <row r="179" spans="1:9" ht="55.5" customHeight="1" x14ac:dyDescent="0.2">
      <c r="A179" s="112">
        <v>1</v>
      </c>
      <c r="B179" s="233" t="s">
        <v>1244</v>
      </c>
      <c r="C179" s="3" t="s">
        <v>16</v>
      </c>
      <c r="D179" s="3" t="s">
        <v>17</v>
      </c>
      <c r="E179" s="25">
        <v>0</v>
      </c>
      <c r="F179" s="25">
        <v>20</v>
      </c>
      <c r="G179" s="25">
        <v>0</v>
      </c>
      <c r="H179" s="86">
        <f>G179/F179*100-100</f>
        <v>-100</v>
      </c>
      <c r="I179" s="274" t="s">
        <v>1239</v>
      </c>
    </row>
    <row r="180" spans="1:9" ht="15" customHeight="1" x14ac:dyDescent="0.2">
      <c r="A180" s="55" t="s">
        <v>112</v>
      </c>
      <c r="B180" s="324" t="s">
        <v>113</v>
      </c>
      <c r="C180" s="325"/>
      <c r="D180" s="325"/>
      <c r="E180" s="325"/>
      <c r="F180" s="325"/>
      <c r="G180" s="325"/>
      <c r="H180" s="325"/>
      <c r="I180" s="337"/>
    </row>
    <row r="181" spans="1:9" ht="39" customHeight="1" x14ac:dyDescent="0.2">
      <c r="A181" s="112">
        <v>1</v>
      </c>
      <c r="B181" s="125" t="s">
        <v>990</v>
      </c>
      <c r="C181" s="3" t="s">
        <v>16</v>
      </c>
      <c r="D181" s="3" t="s">
        <v>17</v>
      </c>
      <c r="E181" s="25">
        <v>103.1</v>
      </c>
      <c r="F181" s="25">
        <v>95</v>
      </c>
      <c r="G181" s="25">
        <v>57.1</v>
      </c>
      <c r="H181" s="86">
        <f>G181/F181*100-100</f>
        <v>-39.89473684210526</v>
      </c>
      <c r="I181" s="132" t="s">
        <v>1223</v>
      </c>
    </row>
    <row r="182" spans="1:9" ht="15" customHeight="1" thickBot="1" x14ac:dyDescent="0.25">
      <c r="A182" s="1" t="s">
        <v>1091</v>
      </c>
      <c r="B182" s="319" t="s">
        <v>114</v>
      </c>
      <c r="C182" s="320"/>
      <c r="D182" s="320"/>
      <c r="E182" s="320"/>
      <c r="F182" s="320"/>
      <c r="G182" s="320"/>
      <c r="H182" s="320"/>
      <c r="I182" s="330"/>
    </row>
    <row r="183" spans="1:9" ht="41.25" customHeight="1" thickBot="1" x14ac:dyDescent="0.25">
      <c r="A183" s="112">
        <v>1</v>
      </c>
      <c r="B183" s="233" t="s">
        <v>1096</v>
      </c>
      <c r="C183" s="3" t="s">
        <v>16</v>
      </c>
      <c r="D183" s="3" t="s">
        <v>17</v>
      </c>
      <c r="E183" s="25">
        <v>100</v>
      </c>
      <c r="F183" s="25">
        <v>100</v>
      </c>
      <c r="G183" s="25">
        <v>25</v>
      </c>
      <c r="H183" s="56">
        <f>G183/F183*100-100</f>
        <v>-75</v>
      </c>
      <c r="I183" s="291" t="s">
        <v>1223</v>
      </c>
    </row>
    <row r="184" spans="1:9" ht="15" customHeight="1" x14ac:dyDescent="0.2">
      <c r="A184" s="1" t="s">
        <v>1092</v>
      </c>
      <c r="B184" s="319" t="s">
        <v>1097</v>
      </c>
      <c r="C184" s="320"/>
      <c r="D184" s="320"/>
      <c r="E184" s="320"/>
      <c r="F184" s="320"/>
      <c r="G184" s="320"/>
      <c r="H184" s="320"/>
      <c r="I184" s="321"/>
    </row>
    <row r="185" spans="1:9" ht="48.75" customHeight="1" x14ac:dyDescent="0.2">
      <c r="A185" s="113">
        <v>1</v>
      </c>
      <c r="B185" s="232" t="s">
        <v>1098</v>
      </c>
      <c r="C185" s="24" t="s">
        <v>16</v>
      </c>
      <c r="D185" s="24" t="s">
        <v>17</v>
      </c>
      <c r="E185" s="46">
        <v>100</v>
      </c>
      <c r="F185" s="46">
        <v>100</v>
      </c>
      <c r="G185" s="25">
        <v>100</v>
      </c>
      <c r="H185" s="56">
        <f>G185/F185*100-100</f>
        <v>0</v>
      </c>
      <c r="I185" s="292"/>
    </row>
    <row r="186" spans="1:9" ht="15" customHeight="1" x14ac:dyDescent="0.2">
      <c r="A186" s="1" t="s">
        <v>1093</v>
      </c>
      <c r="B186" s="338" t="s">
        <v>1245</v>
      </c>
      <c r="C186" s="339"/>
      <c r="D186" s="339"/>
      <c r="E186" s="339"/>
      <c r="F186" s="339"/>
      <c r="G186" s="339"/>
      <c r="H186" s="339"/>
      <c r="I186" s="340"/>
    </row>
    <row r="187" spans="1:9" ht="72.75" customHeight="1" x14ac:dyDescent="0.2">
      <c r="A187" s="113">
        <v>1</v>
      </c>
      <c r="B187" s="232" t="s">
        <v>1099</v>
      </c>
      <c r="C187" s="24" t="s">
        <v>16</v>
      </c>
      <c r="D187" s="24" t="s">
        <v>17</v>
      </c>
      <c r="E187" s="46">
        <v>100</v>
      </c>
      <c r="F187" s="46">
        <v>100</v>
      </c>
      <c r="G187" s="25">
        <v>100</v>
      </c>
      <c r="H187" s="56">
        <f>G187/F187*100-100</f>
        <v>0</v>
      </c>
      <c r="I187" s="292"/>
    </row>
    <row r="188" spans="1:9" ht="37.5" customHeight="1" x14ac:dyDescent="0.2">
      <c r="A188" s="1" t="s">
        <v>1094</v>
      </c>
      <c r="B188" s="319" t="s">
        <v>1246</v>
      </c>
      <c r="C188" s="320"/>
      <c r="D188" s="320"/>
      <c r="E188" s="320"/>
      <c r="F188" s="320"/>
      <c r="G188" s="320"/>
      <c r="H188" s="320"/>
      <c r="I188" s="321"/>
    </row>
    <row r="189" spans="1:9" ht="51.75" customHeight="1" x14ac:dyDescent="0.2">
      <c r="A189" s="112">
        <v>1</v>
      </c>
      <c r="B189" s="125" t="s">
        <v>1101</v>
      </c>
      <c r="C189" s="3" t="s">
        <v>16</v>
      </c>
      <c r="D189" s="3" t="s">
        <v>17</v>
      </c>
      <c r="E189" s="25">
        <v>100</v>
      </c>
      <c r="F189" s="25">
        <v>100</v>
      </c>
      <c r="G189" s="25">
        <v>100</v>
      </c>
      <c r="H189" s="56">
        <f>G189/F189*100-100</f>
        <v>0</v>
      </c>
      <c r="I189" s="292"/>
    </row>
    <row r="190" spans="1:9" ht="39" customHeight="1" x14ac:dyDescent="0.2">
      <c r="A190" s="1" t="s">
        <v>1095</v>
      </c>
      <c r="B190" s="319" t="s">
        <v>1247</v>
      </c>
      <c r="C190" s="320"/>
      <c r="D190" s="320"/>
      <c r="E190" s="320"/>
      <c r="F190" s="320"/>
      <c r="G190" s="320"/>
      <c r="H190" s="320"/>
      <c r="I190" s="321"/>
    </row>
    <row r="191" spans="1:9" ht="63" x14ac:dyDescent="0.2">
      <c r="A191" s="112">
        <v>1</v>
      </c>
      <c r="B191" s="125" t="s">
        <v>1100</v>
      </c>
      <c r="C191" s="3" t="s">
        <v>16</v>
      </c>
      <c r="D191" s="3" t="s">
        <v>17</v>
      </c>
      <c r="E191" s="25">
        <v>100</v>
      </c>
      <c r="F191" s="25">
        <v>100</v>
      </c>
      <c r="G191" s="25">
        <v>100</v>
      </c>
      <c r="H191" s="56">
        <f>G191/F191*100-100</f>
        <v>0</v>
      </c>
      <c r="I191" s="292"/>
    </row>
    <row r="192" spans="1:9" s="42" customFormat="1" x14ac:dyDescent="0.2">
      <c r="A192" s="107" t="s">
        <v>2</v>
      </c>
      <c r="B192" s="322" t="s">
        <v>115</v>
      </c>
      <c r="C192" s="322"/>
      <c r="D192" s="322"/>
      <c r="E192" s="322"/>
      <c r="F192" s="322"/>
      <c r="G192" s="322"/>
      <c r="H192" s="322"/>
      <c r="I192" s="322"/>
    </row>
    <row r="193" spans="1:9" s="42" customFormat="1" ht="47.25" x14ac:dyDescent="0.2">
      <c r="A193" s="112">
        <v>1</v>
      </c>
      <c r="B193" s="125" t="s">
        <v>1102</v>
      </c>
      <c r="C193" s="3" t="s">
        <v>16</v>
      </c>
      <c r="D193" s="3" t="s">
        <v>17</v>
      </c>
      <c r="E193" s="3">
        <v>2.7</v>
      </c>
      <c r="F193" s="3">
        <v>2.8</v>
      </c>
      <c r="G193" s="3">
        <v>1.2</v>
      </c>
      <c r="H193" s="25">
        <f t="shared" ref="H193:H198" si="2">G193/F193*100-100</f>
        <v>-57.142857142857139</v>
      </c>
      <c r="I193" s="247"/>
    </row>
    <row r="194" spans="1:9" s="42" customFormat="1" ht="31.5" x14ac:dyDescent="0.2">
      <c r="A194" s="112">
        <v>2</v>
      </c>
      <c r="B194" s="125" t="s">
        <v>1103</v>
      </c>
      <c r="C194" s="3" t="s">
        <v>16</v>
      </c>
      <c r="D194" s="3" t="s">
        <v>17</v>
      </c>
      <c r="E194" s="3">
        <v>57.5</v>
      </c>
      <c r="F194" s="3">
        <v>57.6</v>
      </c>
      <c r="G194" s="3">
        <v>26.1</v>
      </c>
      <c r="H194" s="25">
        <f t="shared" si="2"/>
        <v>-54.6875</v>
      </c>
      <c r="I194" s="247"/>
    </row>
    <row r="195" spans="1:9" s="42" customFormat="1" ht="30" customHeight="1" x14ac:dyDescent="0.2">
      <c r="A195" s="112">
        <v>3</v>
      </c>
      <c r="B195" s="125" t="s">
        <v>116</v>
      </c>
      <c r="C195" s="3" t="s">
        <v>16</v>
      </c>
      <c r="D195" s="3" t="s">
        <v>17</v>
      </c>
      <c r="E195" s="3">
        <v>45.3</v>
      </c>
      <c r="F195" s="3">
        <v>45.5</v>
      </c>
      <c r="G195" s="3">
        <v>19.899999999999999</v>
      </c>
      <c r="H195" s="25">
        <f t="shared" si="2"/>
        <v>-56.26373626373627</v>
      </c>
      <c r="I195" s="247"/>
    </row>
    <row r="196" spans="1:9" s="42" customFormat="1" ht="31.5" x14ac:dyDescent="0.2">
      <c r="A196" s="112">
        <v>4</v>
      </c>
      <c r="B196" s="125" t="s">
        <v>117</v>
      </c>
      <c r="C196" s="3" t="s">
        <v>16</v>
      </c>
      <c r="D196" s="3" t="s">
        <v>17</v>
      </c>
      <c r="E196" s="3">
        <v>12.4</v>
      </c>
      <c r="F196" s="3">
        <v>12.6</v>
      </c>
      <c r="G196" s="3">
        <v>4.3</v>
      </c>
      <c r="H196" s="25">
        <f t="shared" si="2"/>
        <v>-65.873015873015873</v>
      </c>
      <c r="I196" s="247"/>
    </row>
    <row r="197" spans="1:9" s="42" customFormat="1" ht="47.25" x14ac:dyDescent="0.2">
      <c r="A197" s="112">
        <v>5</v>
      </c>
      <c r="B197" s="125" t="s">
        <v>118</v>
      </c>
      <c r="C197" s="3" t="s">
        <v>16</v>
      </c>
      <c r="D197" s="3" t="s">
        <v>17</v>
      </c>
      <c r="E197" s="3">
        <v>1.6</v>
      </c>
      <c r="F197" s="3">
        <v>1.7</v>
      </c>
      <c r="G197" s="3">
        <v>1</v>
      </c>
      <c r="H197" s="25">
        <f t="shared" si="2"/>
        <v>-41.17647058823529</v>
      </c>
      <c r="I197" s="247"/>
    </row>
    <row r="198" spans="1:9" s="42" customFormat="1" ht="31.5" x14ac:dyDescent="0.2">
      <c r="A198" s="112">
        <v>6</v>
      </c>
      <c r="B198" s="125" t="s">
        <v>119</v>
      </c>
      <c r="C198" s="3" t="s">
        <v>16</v>
      </c>
      <c r="D198" s="3" t="s">
        <v>120</v>
      </c>
      <c r="E198" s="3">
        <v>7</v>
      </c>
      <c r="F198" s="3">
        <v>9</v>
      </c>
      <c r="G198" s="3">
        <v>0</v>
      </c>
      <c r="H198" s="25">
        <f t="shared" si="2"/>
        <v>-100</v>
      </c>
      <c r="I198" s="247"/>
    </row>
    <row r="199" spans="1:9" s="42" customFormat="1" ht="16.5" customHeight="1" x14ac:dyDescent="0.2">
      <c r="A199" s="108" t="s">
        <v>121</v>
      </c>
      <c r="B199" s="323" t="s">
        <v>1157</v>
      </c>
      <c r="C199" s="323"/>
      <c r="D199" s="323"/>
      <c r="E199" s="323"/>
      <c r="F199" s="323"/>
      <c r="G199" s="323"/>
      <c r="H199" s="323"/>
      <c r="I199" s="323"/>
    </row>
    <row r="200" spans="1:9" s="42" customFormat="1" ht="50.25" customHeight="1" x14ac:dyDescent="0.2">
      <c r="A200" s="112">
        <v>1</v>
      </c>
      <c r="B200" s="125" t="s">
        <v>1144</v>
      </c>
      <c r="C200" s="3" t="s">
        <v>16</v>
      </c>
      <c r="D200" s="3" t="s">
        <v>17</v>
      </c>
      <c r="E200" s="3">
        <v>2.7</v>
      </c>
      <c r="F200" s="3">
        <v>2.8</v>
      </c>
      <c r="G200" s="3">
        <v>1.2</v>
      </c>
      <c r="H200" s="63">
        <f>G200*100/F200-100</f>
        <v>-57.142857142857139</v>
      </c>
      <c r="I200" s="247"/>
    </row>
    <row r="201" spans="1:9" s="42" customFormat="1" ht="31.5" x14ac:dyDescent="0.2">
      <c r="A201" s="112">
        <v>2</v>
      </c>
      <c r="B201" s="125" t="s">
        <v>1103</v>
      </c>
      <c r="C201" s="3" t="s">
        <v>16</v>
      </c>
      <c r="D201" s="3" t="s">
        <v>17</v>
      </c>
      <c r="E201" s="3">
        <v>57.5</v>
      </c>
      <c r="F201" s="3">
        <v>57.6</v>
      </c>
      <c r="G201" s="3">
        <v>26.1</v>
      </c>
      <c r="H201" s="63">
        <f>G201*100/F201-100</f>
        <v>-54.6875</v>
      </c>
      <c r="I201" s="247"/>
    </row>
    <row r="202" spans="1:9" s="42" customFormat="1" ht="36.75" customHeight="1" x14ac:dyDescent="0.2">
      <c r="A202" s="112">
        <v>3</v>
      </c>
      <c r="B202" s="125" t="s">
        <v>116</v>
      </c>
      <c r="C202" s="3" t="s">
        <v>16</v>
      </c>
      <c r="D202" s="3" t="s">
        <v>17</v>
      </c>
      <c r="E202" s="3">
        <v>45.3</v>
      </c>
      <c r="F202" s="3">
        <v>45.5</v>
      </c>
      <c r="G202" s="3">
        <v>19.899999999999999</v>
      </c>
      <c r="H202" s="63">
        <f>G202*100/F202-100</f>
        <v>-56.26373626373627</v>
      </c>
      <c r="I202" s="247"/>
    </row>
    <row r="203" spans="1:9" s="42" customFormat="1" ht="18" customHeight="1" x14ac:dyDescent="0.2">
      <c r="A203" s="47" t="s">
        <v>122</v>
      </c>
      <c r="B203" s="319" t="s">
        <v>1145</v>
      </c>
      <c r="C203" s="320"/>
      <c r="D203" s="320"/>
      <c r="E203" s="320"/>
      <c r="F203" s="320"/>
      <c r="G203" s="320"/>
      <c r="H203" s="320"/>
      <c r="I203" s="321"/>
    </row>
    <row r="204" spans="1:9" s="42" customFormat="1" ht="32.25" customHeight="1" x14ac:dyDescent="0.2">
      <c r="A204" s="112">
        <v>1</v>
      </c>
      <c r="B204" s="125" t="s">
        <v>124</v>
      </c>
      <c r="C204" s="3" t="s">
        <v>16</v>
      </c>
      <c r="D204" s="3" t="s">
        <v>125</v>
      </c>
      <c r="E204" s="114">
        <v>13590</v>
      </c>
      <c r="F204" s="114">
        <v>13600</v>
      </c>
      <c r="G204" s="114">
        <v>6160</v>
      </c>
      <c r="H204" s="25">
        <f>G204*100/F204-100</f>
        <v>-54.705882352941174</v>
      </c>
      <c r="I204" s="247"/>
    </row>
    <row r="205" spans="1:9" s="42" customFormat="1" ht="12.75" customHeight="1" x14ac:dyDescent="0.2">
      <c r="A205" s="47" t="s">
        <v>126</v>
      </c>
      <c r="B205" s="319" t="s">
        <v>127</v>
      </c>
      <c r="C205" s="320"/>
      <c r="D205" s="320"/>
      <c r="E205" s="320"/>
      <c r="F205" s="320"/>
      <c r="G205" s="320"/>
      <c r="H205" s="320"/>
      <c r="I205" s="321"/>
    </row>
    <row r="206" spans="1:9" s="42" customFormat="1" ht="46.5" customHeight="1" x14ac:dyDescent="0.2">
      <c r="A206" s="116" t="s">
        <v>14</v>
      </c>
      <c r="B206" s="125" t="s">
        <v>128</v>
      </c>
      <c r="C206" s="3" t="s">
        <v>16</v>
      </c>
      <c r="D206" s="3" t="s">
        <v>17</v>
      </c>
      <c r="E206" s="3">
        <v>1.4</v>
      </c>
      <c r="F206" s="3">
        <v>1.5</v>
      </c>
      <c r="G206" s="3">
        <v>0.3</v>
      </c>
      <c r="H206" s="25">
        <f>G206*100/F206-100</f>
        <v>-80</v>
      </c>
      <c r="I206" s="247"/>
    </row>
    <row r="207" spans="1:9" s="42" customFormat="1" ht="14.25" customHeight="1" x14ac:dyDescent="0.2">
      <c r="A207" s="47" t="s">
        <v>129</v>
      </c>
      <c r="B207" s="319" t="s">
        <v>130</v>
      </c>
      <c r="C207" s="320"/>
      <c r="D207" s="320"/>
      <c r="E207" s="320"/>
      <c r="F207" s="320"/>
      <c r="G207" s="320"/>
      <c r="H207" s="320"/>
      <c r="I207" s="321"/>
    </row>
    <row r="208" spans="1:9" s="42" customFormat="1" ht="63.75" customHeight="1" x14ac:dyDescent="0.2">
      <c r="A208" s="112">
        <v>1</v>
      </c>
      <c r="B208" s="125" t="s">
        <v>131</v>
      </c>
      <c r="C208" s="3" t="s">
        <v>16</v>
      </c>
      <c r="D208" s="3" t="s">
        <v>57</v>
      </c>
      <c r="E208" s="3">
        <v>785</v>
      </c>
      <c r="F208" s="3">
        <v>845</v>
      </c>
      <c r="G208" s="3">
        <v>362</v>
      </c>
      <c r="H208" s="25">
        <f>G208*100/F208-100</f>
        <v>-57.159763313609467</v>
      </c>
      <c r="I208" s="247"/>
    </row>
    <row r="209" spans="1:9" s="42" customFormat="1" ht="14.25" customHeight="1" x14ac:dyDescent="0.2">
      <c r="A209" s="47" t="s">
        <v>132</v>
      </c>
      <c r="B209" s="319" t="s">
        <v>133</v>
      </c>
      <c r="C209" s="320"/>
      <c r="D209" s="320"/>
      <c r="E209" s="320"/>
      <c r="F209" s="320"/>
      <c r="G209" s="320"/>
      <c r="H209" s="320"/>
      <c r="I209" s="321"/>
    </row>
    <row r="210" spans="1:9" s="42" customFormat="1" ht="47.25" customHeight="1" x14ac:dyDescent="0.2">
      <c r="A210" s="112">
        <v>1</v>
      </c>
      <c r="B210" s="125" t="s">
        <v>134</v>
      </c>
      <c r="C210" s="3" t="s">
        <v>16</v>
      </c>
      <c r="D210" s="3" t="s">
        <v>57</v>
      </c>
      <c r="E210" s="114">
        <v>2640</v>
      </c>
      <c r="F210" s="114">
        <v>2710</v>
      </c>
      <c r="G210" s="114">
        <v>1162</v>
      </c>
      <c r="H210" s="25">
        <f>G210*100/F210-100</f>
        <v>-57.12177121771218</v>
      </c>
      <c r="I210" s="286"/>
    </row>
    <row r="211" spans="1:9" s="42" customFormat="1" ht="12.75" customHeight="1" x14ac:dyDescent="0.2">
      <c r="A211" s="47" t="s">
        <v>135</v>
      </c>
      <c r="B211" s="319" t="s">
        <v>136</v>
      </c>
      <c r="C211" s="320"/>
      <c r="D211" s="320"/>
      <c r="E211" s="320"/>
      <c r="F211" s="320"/>
      <c r="G211" s="320"/>
      <c r="H211" s="320"/>
      <c r="I211" s="321"/>
    </row>
    <row r="212" spans="1:9" s="42" customFormat="1" ht="39.75" customHeight="1" x14ac:dyDescent="0.2">
      <c r="A212" s="112">
        <v>1</v>
      </c>
      <c r="B212" s="125" t="s">
        <v>137</v>
      </c>
      <c r="C212" s="3" t="s">
        <v>16</v>
      </c>
      <c r="D212" s="3" t="s">
        <v>57</v>
      </c>
      <c r="E212" s="114">
        <v>17930</v>
      </c>
      <c r="F212" s="114">
        <v>17970</v>
      </c>
      <c r="G212" s="114">
        <v>8140</v>
      </c>
      <c r="H212" s="25">
        <f>G212*100/F212-100</f>
        <v>-54.7022815804118</v>
      </c>
      <c r="I212" s="286"/>
    </row>
    <row r="213" spans="1:9" s="42" customFormat="1" ht="12.75" customHeight="1" x14ac:dyDescent="0.2">
      <c r="A213" s="47" t="s">
        <v>138</v>
      </c>
      <c r="B213" s="319" t="s">
        <v>139</v>
      </c>
      <c r="C213" s="320"/>
      <c r="D213" s="320"/>
      <c r="E213" s="320"/>
      <c r="F213" s="320"/>
      <c r="G213" s="320"/>
      <c r="H213" s="320"/>
      <c r="I213" s="321"/>
    </row>
    <row r="214" spans="1:9" s="42" customFormat="1" ht="31.5" x14ac:dyDescent="0.2">
      <c r="A214" s="112">
        <v>1</v>
      </c>
      <c r="B214" s="125" t="s">
        <v>1146</v>
      </c>
      <c r="C214" s="3" t="s">
        <v>16</v>
      </c>
      <c r="D214" s="3" t="s">
        <v>17</v>
      </c>
      <c r="E214" s="3">
        <v>12.4</v>
      </c>
      <c r="F214" s="3">
        <v>12.6</v>
      </c>
      <c r="G214" s="3">
        <v>4.3</v>
      </c>
      <c r="H214" s="25">
        <f>G214*100/F214-100</f>
        <v>-65.873015873015873</v>
      </c>
      <c r="I214" s="247"/>
    </row>
    <row r="215" spans="1:9" s="42" customFormat="1" ht="12.75" customHeight="1" x14ac:dyDescent="0.2">
      <c r="A215" s="47" t="s">
        <v>140</v>
      </c>
      <c r="B215" s="319" t="s">
        <v>141</v>
      </c>
      <c r="C215" s="320"/>
      <c r="D215" s="320"/>
      <c r="E215" s="320"/>
      <c r="F215" s="320"/>
      <c r="G215" s="320"/>
      <c r="H215" s="320"/>
      <c r="I215" s="321"/>
    </row>
    <row r="216" spans="1:9" s="42" customFormat="1" ht="50.25" customHeight="1" x14ac:dyDescent="0.2">
      <c r="A216" s="112">
        <v>1</v>
      </c>
      <c r="B216" s="125" t="s">
        <v>142</v>
      </c>
      <c r="C216" s="3" t="s">
        <v>16</v>
      </c>
      <c r="D216" s="3" t="s">
        <v>45</v>
      </c>
      <c r="E216" s="3">
        <v>15</v>
      </c>
      <c r="F216" s="3">
        <v>18</v>
      </c>
      <c r="G216" s="3">
        <v>9</v>
      </c>
      <c r="H216" s="25">
        <f>G216*100/F216-100</f>
        <v>-50</v>
      </c>
      <c r="I216" s="286"/>
    </row>
    <row r="217" spans="1:9" s="42" customFormat="1" ht="17.25" customHeight="1" x14ac:dyDescent="0.2">
      <c r="A217" s="47" t="s">
        <v>143</v>
      </c>
      <c r="B217" s="319" t="s">
        <v>144</v>
      </c>
      <c r="C217" s="320"/>
      <c r="D217" s="320"/>
      <c r="E217" s="320"/>
      <c r="F217" s="320"/>
      <c r="G217" s="320"/>
      <c r="H217" s="320"/>
      <c r="I217" s="321"/>
    </row>
    <row r="218" spans="1:9" s="42" customFormat="1" ht="31.5" x14ac:dyDescent="0.2">
      <c r="A218" s="112">
        <v>1</v>
      </c>
      <c r="B218" s="125" t="s">
        <v>145</v>
      </c>
      <c r="C218" s="3" t="s">
        <v>16</v>
      </c>
      <c r="D218" s="3" t="s">
        <v>45</v>
      </c>
      <c r="E218" s="3">
        <v>57</v>
      </c>
      <c r="F218" s="3">
        <v>60</v>
      </c>
      <c r="G218" s="3">
        <v>23</v>
      </c>
      <c r="H218" s="25">
        <f>G218*100/F218-100</f>
        <v>-61.666666666666664</v>
      </c>
      <c r="I218" s="247"/>
    </row>
    <row r="219" spans="1:9" s="42" customFormat="1" ht="14.25" customHeight="1" x14ac:dyDescent="0.2">
      <c r="A219" s="55" t="s">
        <v>146</v>
      </c>
      <c r="B219" s="324" t="s">
        <v>1159</v>
      </c>
      <c r="C219" s="325"/>
      <c r="D219" s="325"/>
      <c r="E219" s="325"/>
      <c r="F219" s="325"/>
      <c r="G219" s="325"/>
      <c r="H219" s="325"/>
      <c r="I219" s="326"/>
    </row>
    <row r="220" spans="1:9" s="42" customFormat="1" ht="31.5" x14ac:dyDescent="0.2">
      <c r="A220" s="112">
        <v>1</v>
      </c>
      <c r="B220" s="125" t="s">
        <v>117</v>
      </c>
      <c r="C220" s="3" t="s">
        <v>16</v>
      </c>
      <c r="D220" s="3" t="s">
        <v>17</v>
      </c>
      <c r="E220" s="3">
        <v>12.4</v>
      </c>
      <c r="F220" s="3">
        <v>12.6</v>
      </c>
      <c r="G220" s="3">
        <v>4.3</v>
      </c>
      <c r="H220" s="25">
        <f>G220*100/F220-100</f>
        <v>-65.873015873015873</v>
      </c>
      <c r="I220" s="247"/>
    </row>
    <row r="221" spans="1:9" s="42" customFormat="1" ht="47.25" x14ac:dyDescent="0.2">
      <c r="A221" s="112">
        <v>2</v>
      </c>
      <c r="B221" s="125" t="s">
        <v>118</v>
      </c>
      <c r="C221" s="3" t="s">
        <v>16</v>
      </c>
      <c r="D221" s="3" t="s">
        <v>17</v>
      </c>
      <c r="E221" s="3">
        <v>1.6</v>
      </c>
      <c r="F221" s="3">
        <v>1.7</v>
      </c>
      <c r="G221" s="3">
        <v>1.1000000000000001</v>
      </c>
      <c r="H221" s="25">
        <f>G221*100/F221-100</f>
        <v>-35.294117647058812</v>
      </c>
      <c r="I221" s="247"/>
    </row>
    <row r="222" spans="1:9" s="42" customFormat="1" ht="14.25" customHeight="1" x14ac:dyDescent="0.2">
      <c r="A222" s="47" t="s">
        <v>147</v>
      </c>
      <c r="B222" s="319" t="s">
        <v>148</v>
      </c>
      <c r="C222" s="320"/>
      <c r="D222" s="320"/>
      <c r="E222" s="320"/>
      <c r="F222" s="320"/>
      <c r="G222" s="320"/>
      <c r="H222" s="320"/>
      <c r="I222" s="321"/>
    </row>
    <row r="223" spans="1:9" s="42" customFormat="1" ht="36" customHeight="1" x14ac:dyDescent="0.2">
      <c r="A223" s="112">
        <v>1</v>
      </c>
      <c r="B223" s="125" t="s">
        <v>149</v>
      </c>
      <c r="C223" s="3" t="s">
        <v>16</v>
      </c>
      <c r="D223" s="3" t="s">
        <v>57</v>
      </c>
      <c r="E223" s="114">
        <v>3815</v>
      </c>
      <c r="F223" s="114">
        <v>3875</v>
      </c>
      <c r="G223" s="114">
        <v>2307</v>
      </c>
      <c r="H223" s="25">
        <f>G223*100/F223-100</f>
        <v>-40.464516129032255</v>
      </c>
      <c r="I223" s="286"/>
    </row>
    <row r="224" spans="1:9" s="42" customFormat="1" ht="14.25" customHeight="1" x14ac:dyDescent="0.2">
      <c r="A224" s="47" t="s">
        <v>150</v>
      </c>
      <c r="B224" s="319" t="s">
        <v>151</v>
      </c>
      <c r="C224" s="320"/>
      <c r="D224" s="320"/>
      <c r="E224" s="320"/>
      <c r="F224" s="320"/>
      <c r="G224" s="320"/>
      <c r="H224" s="320"/>
      <c r="I224" s="321"/>
    </row>
    <row r="225" spans="1:9" s="42" customFormat="1" ht="47.25" x14ac:dyDescent="0.2">
      <c r="A225" s="112">
        <v>1</v>
      </c>
      <c r="B225" s="125" t="s">
        <v>152</v>
      </c>
      <c r="C225" s="3" t="s">
        <v>16</v>
      </c>
      <c r="D225" s="3" t="s">
        <v>57</v>
      </c>
      <c r="E225" s="3">
        <v>42</v>
      </c>
      <c r="F225" s="3">
        <v>48</v>
      </c>
      <c r="G225" s="3">
        <v>28</v>
      </c>
      <c r="H225" s="25">
        <f>G225*100/F225-100</f>
        <v>-41.666666666666664</v>
      </c>
      <c r="I225" s="286"/>
    </row>
    <row r="226" spans="1:9" s="42" customFormat="1" ht="14.25" customHeight="1" x14ac:dyDescent="0.2">
      <c r="A226" s="55" t="s">
        <v>153</v>
      </c>
      <c r="B226" s="324" t="s">
        <v>1158</v>
      </c>
      <c r="C226" s="325"/>
      <c r="D226" s="325"/>
      <c r="E226" s="325"/>
      <c r="F226" s="325"/>
      <c r="G226" s="325"/>
      <c r="H226" s="325"/>
      <c r="I226" s="326"/>
    </row>
    <row r="227" spans="1:9" s="42" customFormat="1" ht="39.75" customHeight="1" x14ac:dyDescent="0.2">
      <c r="A227" s="112">
        <v>1</v>
      </c>
      <c r="B227" s="125" t="s">
        <v>119</v>
      </c>
      <c r="C227" s="3" t="s">
        <v>16</v>
      </c>
      <c r="D227" s="3" t="s">
        <v>120</v>
      </c>
      <c r="E227" s="3">
        <v>7</v>
      </c>
      <c r="F227" s="3">
        <v>9</v>
      </c>
      <c r="G227" s="3">
        <v>0</v>
      </c>
      <c r="H227" s="25">
        <f>G227*100/F227-100</f>
        <v>-100</v>
      </c>
      <c r="I227" s="247" t="s">
        <v>1181</v>
      </c>
    </row>
    <row r="228" spans="1:9" s="42" customFormat="1" ht="29.25" customHeight="1" x14ac:dyDescent="0.2">
      <c r="A228" s="47" t="s">
        <v>154</v>
      </c>
      <c r="B228" s="319" t="s">
        <v>1182</v>
      </c>
      <c r="C228" s="320"/>
      <c r="D228" s="320"/>
      <c r="E228" s="320"/>
      <c r="F228" s="320"/>
      <c r="G228" s="320"/>
      <c r="H228" s="320"/>
      <c r="I228" s="321"/>
    </row>
    <row r="229" spans="1:9" s="42" customFormat="1" ht="38.25" customHeight="1" x14ac:dyDescent="0.2">
      <c r="A229" s="112">
        <v>1</v>
      </c>
      <c r="B229" s="125" t="s">
        <v>119</v>
      </c>
      <c r="C229" s="3" t="s">
        <v>16</v>
      </c>
      <c r="D229" s="3" t="s">
        <v>120</v>
      </c>
      <c r="E229" s="3">
        <v>7</v>
      </c>
      <c r="F229" s="3">
        <v>9</v>
      </c>
      <c r="G229" s="3">
        <v>0</v>
      </c>
      <c r="H229" s="25">
        <f>G229*100/F229-100</f>
        <v>-100</v>
      </c>
      <c r="I229" s="247" t="s">
        <v>1181</v>
      </c>
    </row>
    <row r="230" spans="1:9" s="47" customFormat="1" ht="21.75" customHeight="1" x14ac:dyDescent="0.2">
      <c r="A230" s="107" t="s">
        <v>155</v>
      </c>
      <c r="B230" s="322" t="s">
        <v>156</v>
      </c>
      <c r="C230" s="322"/>
      <c r="D230" s="322"/>
      <c r="E230" s="322"/>
      <c r="F230" s="322"/>
      <c r="G230" s="322"/>
      <c r="H230" s="322"/>
      <c r="I230" s="322"/>
    </row>
    <row r="231" spans="1:9" s="47" customFormat="1" ht="33.75" customHeight="1" x14ac:dyDescent="0.2">
      <c r="A231" s="112">
        <v>1</v>
      </c>
      <c r="B231" s="125" t="s">
        <v>157</v>
      </c>
      <c r="C231" s="3" t="s">
        <v>16</v>
      </c>
      <c r="D231" s="3" t="s">
        <v>17</v>
      </c>
      <c r="E231" s="63">
        <v>489</v>
      </c>
      <c r="F231" s="3">
        <v>500</v>
      </c>
      <c r="G231" s="3">
        <v>130</v>
      </c>
      <c r="H231" s="32">
        <f>G231*100/F231-100</f>
        <v>-74</v>
      </c>
      <c r="I231" s="247" t="s">
        <v>1255</v>
      </c>
    </row>
    <row r="232" spans="1:9" s="47" customFormat="1" ht="33.75" customHeight="1" x14ac:dyDescent="0.2">
      <c r="A232" s="115">
        <v>2</v>
      </c>
      <c r="B232" s="125" t="s">
        <v>158</v>
      </c>
      <c r="C232" s="3" t="s">
        <v>16</v>
      </c>
      <c r="D232" s="3" t="s">
        <v>17</v>
      </c>
      <c r="E232" s="63">
        <v>100</v>
      </c>
      <c r="F232" s="3">
        <v>100</v>
      </c>
      <c r="G232" s="3">
        <v>100</v>
      </c>
      <c r="H232" s="32">
        <f>G232*100/F232-100</f>
        <v>0</v>
      </c>
      <c r="I232" s="247"/>
    </row>
    <row r="233" spans="1:9" s="47" customFormat="1" ht="15.75" customHeight="1" x14ac:dyDescent="0.2">
      <c r="A233" s="55" t="s">
        <v>159</v>
      </c>
      <c r="B233" s="324" t="s">
        <v>160</v>
      </c>
      <c r="C233" s="325"/>
      <c r="D233" s="325"/>
      <c r="E233" s="325"/>
      <c r="F233" s="325"/>
      <c r="G233" s="325"/>
      <c r="H233" s="325"/>
      <c r="I233" s="326"/>
    </row>
    <row r="234" spans="1:9" s="47" customFormat="1" ht="31.5" x14ac:dyDescent="0.2">
      <c r="A234" s="112">
        <v>1</v>
      </c>
      <c r="B234" s="125" t="s">
        <v>161</v>
      </c>
      <c r="C234" s="3" t="s">
        <v>16</v>
      </c>
      <c r="D234" s="3" t="s">
        <v>162</v>
      </c>
      <c r="E234" s="3">
        <v>62.89</v>
      </c>
      <c r="F234" s="3">
        <v>62.98</v>
      </c>
      <c r="G234" s="3">
        <v>62.89</v>
      </c>
      <c r="H234" s="32">
        <f>G234*100/F234-100</f>
        <v>-0.14290250873293076</v>
      </c>
      <c r="I234" s="160"/>
    </row>
    <row r="235" spans="1:9" s="47" customFormat="1" ht="32.25" customHeight="1" x14ac:dyDescent="0.2">
      <c r="A235" s="47" t="s">
        <v>163</v>
      </c>
      <c r="B235" s="319" t="s">
        <v>164</v>
      </c>
      <c r="C235" s="320"/>
      <c r="D235" s="320"/>
      <c r="E235" s="320"/>
      <c r="F235" s="320"/>
      <c r="G235" s="320"/>
      <c r="H235" s="320"/>
      <c r="I235" s="321"/>
    </row>
    <row r="236" spans="1:9" s="47" customFormat="1" ht="31.5" x14ac:dyDescent="0.2">
      <c r="A236" s="112">
        <v>1</v>
      </c>
      <c r="B236" s="125" t="s">
        <v>165</v>
      </c>
      <c r="C236" s="3" t="s">
        <v>16</v>
      </c>
      <c r="D236" s="3" t="s">
        <v>17</v>
      </c>
      <c r="E236" s="3">
        <v>100</v>
      </c>
      <c r="F236" s="3">
        <v>100</v>
      </c>
      <c r="G236" s="3">
        <v>100</v>
      </c>
      <c r="H236" s="32">
        <f>G236*100/F236-100</f>
        <v>0</v>
      </c>
      <c r="I236" s="160"/>
    </row>
    <row r="237" spans="1:9" s="47" customFormat="1" ht="15.75" customHeight="1" x14ac:dyDescent="0.2">
      <c r="A237" s="47" t="s">
        <v>166</v>
      </c>
      <c r="B237" s="319" t="s">
        <v>167</v>
      </c>
      <c r="C237" s="320"/>
      <c r="D237" s="320"/>
      <c r="E237" s="320"/>
      <c r="F237" s="320"/>
      <c r="G237" s="320"/>
      <c r="H237" s="320"/>
      <c r="I237" s="321"/>
    </row>
    <row r="238" spans="1:9" s="47" customFormat="1" x14ac:dyDescent="0.2">
      <c r="A238" s="112">
        <v>1</v>
      </c>
      <c r="B238" s="125" t="s">
        <v>168</v>
      </c>
      <c r="C238" s="3" t="s">
        <v>16</v>
      </c>
      <c r="D238" s="3" t="s">
        <v>21</v>
      </c>
      <c r="E238" s="3">
        <v>17</v>
      </c>
      <c r="F238" s="3">
        <v>18</v>
      </c>
      <c r="G238" s="3">
        <v>17</v>
      </c>
      <c r="H238" s="32">
        <f>G238*100/F238-100</f>
        <v>-5.5555555555555571</v>
      </c>
      <c r="I238" s="247"/>
    </row>
    <row r="239" spans="1:9" s="47" customFormat="1" ht="26.25" customHeight="1" x14ac:dyDescent="0.2">
      <c r="A239" s="47" t="s">
        <v>169</v>
      </c>
      <c r="B239" s="319" t="s">
        <v>170</v>
      </c>
      <c r="C239" s="320"/>
      <c r="D239" s="320"/>
      <c r="E239" s="320"/>
      <c r="F239" s="320"/>
      <c r="G239" s="320"/>
      <c r="H239" s="320"/>
      <c r="I239" s="321"/>
    </row>
    <row r="240" spans="1:9" s="47" customFormat="1" ht="31.5" customHeight="1" x14ac:dyDescent="0.2">
      <c r="A240" s="112">
        <v>1</v>
      </c>
      <c r="B240" s="125" t="s">
        <v>1160</v>
      </c>
      <c r="C240" s="3" t="s">
        <v>16</v>
      </c>
      <c r="D240" s="3" t="s">
        <v>21</v>
      </c>
      <c r="E240" s="3">
        <v>6362</v>
      </c>
      <c r="F240" s="3">
        <v>6450</v>
      </c>
      <c r="G240" s="3">
        <v>2490</v>
      </c>
      <c r="H240" s="32">
        <f>G240*100/F240-100</f>
        <v>-61.395348837209305</v>
      </c>
      <c r="I240" s="247" t="s">
        <v>1255</v>
      </c>
    </row>
    <row r="241" spans="1:9" s="47" customFormat="1" ht="33" hidden="1" customHeight="1" x14ac:dyDescent="0.2">
      <c r="A241" s="47" t="s">
        <v>171</v>
      </c>
      <c r="B241" s="319" t="s">
        <v>172</v>
      </c>
      <c r="C241" s="320"/>
      <c r="D241" s="320"/>
      <c r="E241" s="320"/>
      <c r="F241" s="320"/>
      <c r="G241" s="320"/>
      <c r="H241" s="320"/>
      <c r="I241" s="321"/>
    </row>
    <row r="242" spans="1:9" s="47" customFormat="1" hidden="1" x14ac:dyDescent="0.2">
      <c r="A242" s="112">
        <v>1</v>
      </c>
      <c r="B242" s="125" t="s">
        <v>173</v>
      </c>
      <c r="C242" s="3" t="s">
        <v>16</v>
      </c>
      <c r="D242" s="3" t="s">
        <v>21</v>
      </c>
      <c r="E242" s="3" t="s">
        <v>97</v>
      </c>
      <c r="F242" s="3" t="s">
        <v>97</v>
      </c>
      <c r="G242" s="3" t="s">
        <v>97</v>
      </c>
      <c r="H242" s="3">
        <v>0</v>
      </c>
      <c r="I242" s="160"/>
    </row>
    <row r="243" spans="1:9" ht="25.5" customHeight="1" x14ac:dyDescent="0.2">
      <c r="A243" s="47" t="s">
        <v>171</v>
      </c>
      <c r="B243" s="319" t="s">
        <v>175</v>
      </c>
      <c r="C243" s="320"/>
      <c r="D243" s="320"/>
      <c r="E243" s="320"/>
      <c r="F243" s="320"/>
      <c r="G243" s="320"/>
      <c r="H243" s="320"/>
      <c r="I243" s="321"/>
    </row>
    <row r="244" spans="1:9" ht="31.5" x14ac:dyDescent="0.2">
      <c r="A244" s="112">
        <v>1</v>
      </c>
      <c r="B244" s="125" t="s">
        <v>176</v>
      </c>
      <c r="C244" s="3" t="s">
        <v>16</v>
      </c>
      <c r="D244" s="3" t="s">
        <v>177</v>
      </c>
      <c r="E244" s="3">
        <v>1720</v>
      </c>
      <c r="F244" s="3">
        <v>1930</v>
      </c>
      <c r="G244" s="3">
        <v>500</v>
      </c>
      <c r="H244" s="32">
        <f>G244*100/F244-100</f>
        <v>-74.093264248704656</v>
      </c>
      <c r="I244" s="247" t="s">
        <v>1255</v>
      </c>
    </row>
    <row r="245" spans="1:9" ht="15.75" customHeight="1" x14ac:dyDescent="0.2">
      <c r="A245" s="47" t="s">
        <v>174</v>
      </c>
      <c r="B245" s="319" t="s">
        <v>178</v>
      </c>
      <c r="C245" s="320"/>
      <c r="D245" s="320"/>
      <c r="E245" s="320"/>
      <c r="F245" s="320"/>
      <c r="G245" s="320"/>
      <c r="H245" s="320"/>
      <c r="I245" s="321"/>
    </row>
    <row r="246" spans="1:9" x14ac:dyDescent="0.2">
      <c r="A246" s="104">
        <v>1</v>
      </c>
      <c r="B246" s="125" t="s">
        <v>179</v>
      </c>
      <c r="C246" s="3" t="s">
        <v>16</v>
      </c>
      <c r="D246" s="156" t="s">
        <v>180</v>
      </c>
      <c r="E246" s="3">
        <v>1318.2</v>
      </c>
      <c r="F246" s="3">
        <v>1320.2</v>
      </c>
      <c r="G246" s="3">
        <v>370</v>
      </c>
      <c r="H246" s="32">
        <f>G246*100/F246-100</f>
        <v>-71.973943341917888</v>
      </c>
      <c r="I246" s="249" t="s">
        <v>1255</v>
      </c>
    </row>
    <row r="247" spans="1:9" ht="15.75" customHeight="1" x14ac:dyDescent="0.2">
      <c r="A247" s="55" t="s">
        <v>181</v>
      </c>
      <c r="B247" s="324" t="s">
        <v>182</v>
      </c>
      <c r="C247" s="325"/>
      <c r="D247" s="325"/>
      <c r="E247" s="325"/>
      <c r="F247" s="325"/>
      <c r="G247" s="325"/>
      <c r="H247" s="325"/>
      <c r="I247" s="326"/>
    </row>
    <row r="248" spans="1:9" x14ac:dyDescent="0.2">
      <c r="A248" s="104">
        <v>1</v>
      </c>
      <c r="B248" s="125" t="s">
        <v>183</v>
      </c>
      <c r="C248" s="3" t="s">
        <v>16</v>
      </c>
      <c r="D248" s="156" t="s">
        <v>184</v>
      </c>
      <c r="E248" s="3">
        <v>110</v>
      </c>
      <c r="F248" s="3">
        <v>117</v>
      </c>
      <c r="G248" s="3">
        <v>30.1</v>
      </c>
      <c r="H248" s="32">
        <f>G248*100/F248-100</f>
        <v>-74.273504273504273</v>
      </c>
      <c r="I248" s="249" t="s">
        <v>1255</v>
      </c>
    </row>
    <row r="249" spans="1:9" ht="37.5" customHeight="1" x14ac:dyDescent="0.2">
      <c r="A249" s="1" t="s">
        <v>185</v>
      </c>
      <c r="B249" s="319" t="s">
        <v>186</v>
      </c>
      <c r="C249" s="320"/>
      <c r="D249" s="320"/>
      <c r="E249" s="320"/>
      <c r="F249" s="320"/>
      <c r="G249" s="320"/>
      <c r="H249" s="320"/>
      <c r="I249" s="321"/>
    </row>
    <row r="250" spans="1:9" x14ac:dyDescent="0.2">
      <c r="A250" s="104">
        <v>1</v>
      </c>
      <c r="B250" s="125" t="s">
        <v>187</v>
      </c>
      <c r="C250" s="3" t="s">
        <v>16</v>
      </c>
      <c r="D250" s="156" t="s">
        <v>17</v>
      </c>
      <c r="E250" s="3">
        <v>92.5</v>
      </c>
      <c r="F250" s="3">
        <v>98.9</v>
      </c>
      <c r="G250" s="3">
        <v>25.5</v>
      </c>
      <c r="H250" s="32">
        <f>G250*100/F250-100</f>
        <v>-74.216380182002027</v>
      </c>
      <c r="I250" s="249" t="s">
        <v>1255</v>
      </c>
    </row>
    <row r="251" spans="1:9" ht="31.5" x14ac:dyDescent="0.2">
      <c r="A251" s="104">
        <v>2</v>
      </c>
      <c r="B251" s="125" t="s">
        <v>1275</v>
      </c>
      <c r="C251" s="3" t="s">
        <v>16</v>
      </c>
      <c r="D251" s="156" t="s">
        <v>17</v>
      </c>
      <c r="E251" s="3">
        <v>100</v>
      </c>
      <c r="F251" s="3">
        <v>100</v>
      </c>
      <c r="G251" s="3">
        <v>100</v>
      </c>
      <c r="H251" s="32">
        <f>G251*100/F251-100</f>
        <v>0</v>
      </c>
      <c r="I251" s="249"/>
    </row>
    <row r="252" spans="1:9" ht="15.75" customHeight="1" x14ac:dyDescent="0.2">
      <c r="A252" s="55" t="s">
        <v>188</v>
      </c>
      <c r="B252" s="324" t="s">
        <v>189</v>
      </c>
      <c r="C252" s="325"/>
      <c r="D252" s="325"/>
      <c r="E252" s="325"/>
      <c r="F252" s="325"/>
      <c r="G252" s="325"/>
      <c r="H252" s="325"/>
      <c r="I252" s="326"/>
    </row>
    <row r="253" spans="1:9" ht="31.5" x14ac:dyDescent="0.2">
      <c r="A253" s="104">
        <v>1</v>
      </c>
      <c r="B253" s="125" t="s">
        <v>190</v>
      </c>
      <c r="C253" s="3" t="s">
        <v>16</v>
      </c>
      <c r="D253" s="156" t="s">
        <v>17</v>
      </c>
      <c r="E253" s="3">
        <v>18.8</v>
      </c>
      <c r="F253" s="3">
        <v>19</v>
      </c>
      <c r="G253" s="3">
        <v>4.8</v>
      </c>
      <c r="H253" s="32">
        <f>G253*100/F253-100</f>
        <v>-74.73684210526315</v>
      </c>
      <c r="I253" s="249" t="s">
        <v>1255</v>
      </c>
    </row>
    <row r="254" spans="1:9" ht="28.5" customHeight="1" x14ac:dyDescent="0.2">
      <c r="A254" s="1" t="s">
        <v>191</v>
      </c>
      <c r="B254" s="319" t="s">
        <v>192</v>
      </c>
      <c r="C254" s="320"/>
      <c r="D254" s="320"/>
      <c r="E254" s="320"/>
      <c r="F254" s="320"/>
      <c r="G254" s="320"/>
      <c r="H254" s="320"/>
      <c r="I254" s="321"/>
    </row>
    <row r="255" spans="1:9" x14ac:dyDescent="0.2">
      <c r="A255" s="104">
        <v>1</v>
      </c>
      <c r="B255" s="125" t="s">
        <v>193</v>
      </c>
      <c r="C255" s="3" t="s">
        <v>16</v>
      </c>
      <c r="D255" s="156" t="s">
        <v>194</v>
      </c>
      <c r="E255" s="3">
        <v>22.7</v>
      </c>
      <c r="F255" s="3">
        <v>22.9</v>
      </c>
      <c r="G255" s="3">
        <v>6.2</v>
      </c>
      <c r="H255" s="32">
        <f>G255*100/F255-100</f>
        <v>-72.925764192139738</v>
      </c>
      <c r="I255" s="249" t="s">
        <v>1255</v>
      </c>
    </row>
    <row r="256" spans="1:9" ht="33.75" customHeight="1" x14ac:dyDescent="0.2">
      <c r="A256" s="1" t="s">
        <v>195</v>
      </c>
      <c r="B256" s="319" t="s">
        <v>196</v>
      </c>
      <c r="C256" s="320"/>
      <c r="D256" s="320"/>
      <c r="E256" s="320"/>
      <c r="F256" s="320"/>
      <c r="G256" s="320"/>
      <c r="H256" s="320"/>
      <c r="I256" s="321"/>
    </row>
    <row r="257" spans="1:9" ht="31.5" x14ac:dyDescent="0.2">
      <c r="A257" s="112">
        <v>1</v>
      </c>
      <c r="B257" s="125" t="s">
        <v>197</v>
      </c>
      <c r="C257" s="3" t="s">
        <v>16</v>
      </c>
      <c r="D257" s="156" t="s">
        <v>17</v>
      </c>
      <c r="E257" s="3">
        <v>100</v>
      </c>
      <c r="F257" s="3">
        <v>100</v>
      </c>
      <c r="G257" s="3">
        <v>100</v>
      </c>
      <c r="H257" s="32">
        <f>G257*100/F257-100</f>
        <v>0</v>
      </c>
      <c r="I257" s="251"/>
    </row>
    <row r="258" spans="1:9" ht="15.75" customHeight="1" x14ac:dyDescent="0.2">
      <c r="A258" s="55" t="s">
        <v>198</v>
      </c>
      <c r="B258" s="324" t="s">
        <v>199</v>
      </c>
      <c r="C258" s="325"/>
      <c r="D258" s="325"/>
      <c r="E258" s="325"/>
      <c r="F258" s="325"/>
      <c r="G258" s="325"/>
      <c r="H258" s="325"/>
      <c r="I258" s="326"/>
    </row>
    <row r="259" spans="1:9" x14ac:dyDescent="0.2">
      <c r="A259" s="112">
        <v>1</v>
      </c>
      <c r="B259" s="125" t="s">
        <v>200</v>
      </c>
      <c r="C259" s="3" t="s">
        <v>16</v>
      </c>
      <c r="D259" s="156" t="s">
        <v>194</v>
      </c>
      <c r="E259" s="3">
        <v>1245</v>
      </c>
      <c r="F259" s="3">
        <v>1252.9000000000001</v>
      </c>
      <c r="G259" s="3">
        <v>315</v>
      </c>
      <c r="H259" s="32">
        <f>G259*100/F259-100</f>
        <v>-74.858328677468279</v>
      </c>
      <c r="I259" s="249" t="s">
        <v>1255</v>
      </c>
    </row>
    <row r="260" spans="1:9" ht="33.75" customHeight="1" x14ac:dyDescent="0.2">
      <c r="A260" s="1" t="s">
        <v>201</v>
      </c>
      <c r="B260" s="319" t="s">
        <v>202</v>
      </c>
      <c r="C260" s="320"/>
      <c r="D260" s="320"/>
      <c r="E260" s="320"/>
      <c r="F260" s="320"/>
      <c r="G260" s="320"/>
      <c r="H260" s="320"/>
      <c r="I260" s="321"/>
    </row>
    <row r="261" spans="1:9" ht="31.5" x14ac:dyDescent="0.2">
      <c r="A261" s="112">
        <v>1</v>
      </c>
      <c r="B261" s="125" t="s">
        <v>203</v>
      </c>
      <c r="C261" s="3" t="s">
        <v>16</v>
      </c>
      <c r="D261" s="156" t="s">
        <v>17</v>
      </c>
      <c r="E261" s="3">
        <v>327.5</v>
      </c>
      <c r="F261" s="3">
        <v>336</v>
      </c>
      <c r="G261" s="3">
        <v>84.5</v>
      </c>
      <c r="H261" s="32">
        <f>G261*100/F261-100</f>
        <v>-74.851190476190482</v>
      </c>
      <c r="I261" s="249" t="s">
        <v>1255</v>
      </c>
    </row>
    <row r="262" spans="1:9" ht="15.75" customHeight="1" x14ac:dyDescent="0.2">
      <c r="A262" s="1" t="s">
        <v>204</v>
      </c>
      <c r="B262" s="319" t="s">
        <v>205</v>
      </c>
      <c r="C262" s="320"/>
      <c r="D262" s="320"/>
      <c r="E262" s="320"/>
      <c r="F262" s="320"/>
      <c r="G262" s="320"/>
      <c r="H262" s="320"/>
      <c r="I262" s="321"/>
    </row>
    <row r="263" spans="1:9" ht="31.5" x14ac:dyDescent="0.2">
      <c r="A263" s="112">
        <v>1</v>
      </c>
      <c r="B263" s="125" t="s">
        <v>197</v>
      </c>
      <c r="C263" s="3" t="s">
        <v>16</v>
      </c>
      <c r="D263" s="156" t="s">
        <v>17</v>
      </c>
      <c r="E263" s="3">
        <v>100</v>
      </c>
      <c r="F263" s="3">
        <v>100</v>
      </c>
      <c r="G263" s="3">
        <v>100</v>
      </c>
      <c r="H263" s="32">
        <f>G263*100/F263-100</f>
        <v>0</v>
      </c>
      <c r="I263" s="251"/>
    </row>
    <row r="264" spans="1:9" ht="33.75" customHeight="1" x14ac:dyDescent="0.2">
      <c r="A264" s="1" t="s">
        <v>206</v>
      </c>
      <c r="B264" s="319" t="s">
        <v>207</v>
      </c>
      <c r="C264" s="320"/>
      <c r="D264" s="320"/>
      <c r="E264" s="320"/>
      <c r="F264" s="320"/>
      <c r="G264" s="320"/>
      <c r="H264" s="320"/>
      <c r="I264" s="321"/>
    </row>
    <row r="265" spans="1:9" x14ac:dyDescent="0.2">
      <c r="A265" s="112">
        <v>1</v>
      </c>
      <c r="B265" s="125" t="s">
        <v>208</v>
      </c>
      <c r="C265" s="3" t="s">
        <v>16</v>
      </c>
      <c r="D265" s="156" t="s">
        <v>21</v>
      </c>
      <c r="E265" s="3">
        <v>12</v>
      </c>
      <c r="F265" s="3">
        <v>13</v>
      </c>
      <c r="G265" s="3">
        <v>12</v>
      </c>
      <c r="H265" s="32">
        <f>G265*100/F265-100</f>
        <v>-7.6923076923076934</v>
      </c>
      <c r="I265" s="249"/>
    </row>
    <row r="266" spans="1:9" ht="15.75" hidden="1" customHeight="1" x14ac:dyDescent="0.2">
      <c r="A266" s="1" t="s">
        <v>209</v>
      </c>
      <c r="B266" s="319" t="s">
        <v>210</v>
      </c>
      <c r="C266" s="320"/>
      <c r="D266" s="320"/>
      <c r="E266" s="320"/>
      <c r="F266" s="320"/>
      <c r="G266" s="320"/>
      <c r="H266" s="320"/>
      <c r="I266" s="321"/>
    </row>
    <row r="267" spans="1:9" ht="27" hidden="1" customHeight="1" x14ac:dyDescent="0.2">
      <c r="A267" s="112">
        <v>1</v>
      </c>
      <c r="B267" s="125" t="s">
        <v>211</v>
      </c>
      <c r="C267" s="3" t="s">
        <v>16</v>
      </c>
      <c r="D267" s="156" t="s">
        <v>21</v>
      </c>
      <c r="E267" s="3" t="s">
        <v>97</v>
      </c>
      <c r="F267" s="3" t="s">
        <v>97</v>
      </c>
      <c r="G267" s="3" t="s">
        <v>97</v>
      </c>
      <c r="H267" s="32" t="s">
        <v>97</v>
      </c>
      <c r="I267" s="249"/>
    </row>
    <row r="268" spans="1:9" ht="22.5" customHeight="1" x14ac:dyDescent="0.2">
      <c r="A268" s="1" t="s">
        <v>209</v>
      </c>
      <c r="B268" s="319" t="s">
        <v>1257</v>
      </c>
      <c r="C268" s="320"/>
      <c r="D268" s="320"/>
      <c r="E268" s="320"/>
      <c r="F268" s="320"/>
      <c r="G268" s="320"/>
      <c r="H268" s="320"/>
      <c r="I268" s="321"/>
    </row>
    <row r="269" spans="1:9" ht="18" customHeight="1" x14ac:dyDescent="0.2">
      <c r="A269" s="112">
        <v>1</v>
      </c>
      <c r="B269" s="125" t="s">
        <v>212</v>
      </c>
      <c r="C269" s="3" t="s">
        <v>16</v>
      </c>
      <c r="D269" s="156" t="s">
        <v>21</v>
      </c>
      <c r="E269" s="3" t="s">
        <v>97</v>
      </c>
      <c r="F269" s="3">
        <v>6</v>
      </c>
      <c r="G269" s="3">
        <v>6</v>
      </c>
      <c r="H269" s="32">
        <f>G269*100/F269-100</f>
        <v>0</v>
      </c>
      <c r="I269" s="251"/>
    </row>
    <row r="270" spans="1:9" ht="24" hidden="1" customHeight="1" x14ac:dyDescent="0.2">
      <c r="A270" s="55" t="s">
        <v>213</v>
      </c>
      <c r="B270" s="324" t="s">
        <v>214</v>
      </c>
      <c r="C270" s="325"/>
      <c r="D270" s="325"/>
      <c r="E270" s="325"/>
      <c r="F270" s="325"/>
      <c r="G270" s="325"/>
      <c r="H270" s="325"/>
      <c r="I270" s="326"/>
    </row>
    <row r="271" spans="1:9" hidden="1" x14ac:dyDescent="0.2">
      <c r="A271" s="112">
        <v>1</v>
      </c>
      <c r="B271" s="125" t="s">
        <v>215</v>
      </c>
      <c r="C271" s="3" t="s">
        <v>16</v>
      </c>
      <c r="D271" s="156" t="s">
        <v>184</v>
      </c>
      <c r="E271" s="3">
        <v>0</v>
      </c>
      <c r="F271" s="3">
        <v>0</v>
      </c>
      <c r="G271" s="3">
        <v>0</v>
      </c>
      <c r="H271" s="3">
        <v>0</v>
      </c>
      <c r="I271" s="251"/>
    </row>
    <row r="272" spans="1:9" ht="30" hidden="1" customHeight="1" x14ac:dyDescent="0.2">
      <c r="A272" s="1" t="s">
        <v>216</v>
      </c>
      <c r="B272" s="319" t="s">
        <v>87</v>
      </c>
      <c r="C272" s="320"/>
      <c r="D272" s="320"/>
      <c r="E272" s="320"/>
      <c r="F272" s="320"/>
      <c r="G272" s="320"/>
      <c r="H272" s="320"/>
      <c r="I272" s="321"/>
    </row>
    <row r="273" spans="1:9" ht="31.5" hidden="1" x14ac:dyDescent="0.2">
      <c r="A273" s="112">
        <v>1</v>
      </c>
      <c r="B273" s="125" t="s">
        <v>217</v>
      </c>
      <c r="C273" s="3" t="s">
        <v>16</v>
      </c>
      <c r="D273" s="156" t="s">
        <v>17</v>
      </c>
      <c r="E273" s="3">
        <v>0</v>
      </c>
      <c r="F273" s="3">
        <v>0</v>
      </c>
      <c r="G273" s="3">
        <v>0</v>
      </c>
      <c r="H273" s="3">
        <v>0</v>
      </c>
      <c r="I273" s="251"/>
    </row>
    <row r="274" spans="1:9" ht="31.5" hidden="1" x14ac:dyDescent="0.2">
      <c r="A274" s="112">
        <v>2</v>
      </c>
      <c r="B274" s="125" t="s">
        <v>197</v>
      </c>
      <c r="C274" s="3" t="s">
        <v>16</v>
      </c>
      <c r="D274" s="156" t="s">
        <v>17</v>
      </c>
      <c r="E274" s="3">
        <v>0</v>
      </c>
      <c r="F274" s="3">
        <v>0</v>
      </c>
      <c r="G274" s="3">
        <v>0</v>
      </c>
      <c r="H274" s="3">
        <v>0</v>
      </c>
      <c r="I274" s="251"/>
    </row>
    <row r="275" spans="1:9" ht="15.75" customHeight="1" x14ac:dyDescent="0.2">
      <c r="A275" s="55" t="s">
        <v>213</v>
      </c>
      <c r="B275" s="324" t="s">
        <v>219</v>
      </c>
      <c r="C275" s="325"/>
      <c r="D275" s="325"/>
      <c r="E275" s="325"/>
      <c r="F275" s="325"/>
      <c r="G275" s="325"/>
      <c r="H275" s="325"/>
      <c r="I275" s="326"/>
    </row>
    <row r="276" spans="1:9" x14ac:dyDescent="0.2">
      <c r="A276" s="112">
        <v>1</v>
      </c>
      <c r="B276" s="125" t="s">
        <v>220</v>
      </c>
      <c r="C276" s="3" t="s">
        <v>16</v>
      </c>
      <c r="D276" s="156" t="s">
        <v>194</v>
      </c>
      <c r="E276" s="3">
        <v>12</v>
      </c>
      <c r="F276" s="3">
        <v>12.5</v>
      </c>
      <c r="G276" s="3">
        <v>3.2</v>
      </c>
      <c r="H276" s="32">
        <f>G276*100/F276-100</f>
        <v>-74.400000000000006</v>
      </c>
      <c r="I276" s="251" t="s">
        <v>1255</v>
      </c>
    </row>
    <row r="277" spans="1:9" ht="15.75" customHeight="1" x14ac:dyDescent="0.2">
      <c r="A277" s="1" t="s">
        <v>216</v>
      </c>
      <c r="B277" s="319" t="s">
        <v>222</v>
      </c>
      <c r="C277" s="320"/>
      <c r="D277" s="320"/>
      <c r="E277" s="320"/>
      <c r="F277" s="320"/>
      <c r="G277" s="320"/>
      <c r="H277" s="320"/>
      <c r="I277" s="321"/>
    </row>
    <row r="278" spans="1:9" x14ac:dyDescent="0.2">
      <c r="A278" s="112">
        <v>1</v>
      </c>
      <c r="B278" s="125" t="s">
        <v>223</v>
      </c>
      <c r="C278" s="3" t="s">
        <v>16</v>
      </c>
      <c r="D278" s="156" t="s">
        <v>17</v>
      </c>
      <c r="E278" s="3">
        <v>9.9</v>
      </c>
      <c r="F278" s="3">
        <v>10.4</v>
      </c>
      <c r="G278" s="3">
        <v>2.6</v>
      </c>
      <c r="H278" s="32">
        <f>G278*100/F278-100</f>
        <v>-75</v>
      </c>
      <c r="I278" s="249" t="s">
        <v>1255</v>
      </c>
    </row>
    <row r="279" spans="1:9" ht="31.5" x14ac:dyDescent="0.2">
      <c r="A279" s="112">
        <v>2</v>
      </c>
      <c r="B279" s="125" t="s">
        <v>197</v>
      </c>
      <c r="C279" s="3" t="s">
        <v>16</v>
      </c>
      <c r="D279" s="156" t="s">
        <v>17</v>
      </c>
      <c r="E279" s="3">
        <v>100</v>
      </c>
      <c r="F279" s="3">
        <v>100</v>
      </c>
      <c r="G279" s="3">
        <v>100</v>
      </c>
      <c r="H279" s="32">
        <f>G279*100/F279-100</f>
        <v>0</v>
      </c>
      <c r="I279" s="251"/>
    </row>
    <row r="280" spans="1:9" ht="15.75" customHeight="1" x14ac:dyDescent="0.2">
      <c r="A280" s="55" t="s">
        <v>218</v>
      </c>
      <c r="B280" s="324" t="s">
        <v>225</v>
      </c>
      <c r="C280" s="325"/>
      <c r="D280" s="325"/>
      <c r="E280" s="325"/>
      <c r="F280" s="325"/>
      <c r="G280" s="325"/>
      <c r="H280" s="325"/>
      <c r="I280" s="326"/>
    </row>
    <row r="281" spans="1:9" ht="47.25" x14ac:dyDescent="0.2">
      <c r="A281" s="112">
        <v>1</v>
      </c>
      <c r="B281" s="125" t="s">
        <v>226</v>
      </c>
      <c r="C281" s="3" t="s">
        <v>16</v>
      </c>
      <c r="D281" s="156" t="s">
        <v>17</v>
      </c>
      <c r="E281" s="3">
        <v>92</v>
      </c>
      <c r="F281" s="3">
        <v>95</v>
      </c>
      <c r="G281" s="3">
        <v>85</v>
      </c>
      <c r="H281" s="32">
        <f>G281*100/F281-100</f>
        <v>-10.526315789473685</v>
      </c>
      <c r="I281" s="160"/>
    </row>
    <row r="282" spans="1:9" ht="31.5" x14ac:dyDescent="0.2">
      <c r="A282" s="112">
        <v>2</v>
      </c>
      <c r="B282" s="85" t="s">
        <v>227</v>
      </c>
      <c r="C282" s="24" t="s">
        <v>16</v>
      </c>
      <c r="D282" s="24" t="s">
        <v>17</v>
      </c>
      <c r="E282" s="24">
        <v>100</v>
      </c>
      <c r="F282" s="24">
        <v>95</v>
      </c>
      <c r="G282" s="3">
        <v>52.1</v>
      </c>
      <c r="H282" s="31">
        <f>G282*100/F282-100</f>
        <v>-45.157894736842103</v>
      </c>
      <c r="I282" s="250" t="s">
        <v>1255</v>
      </c>
    </row>
    <row r="283" spans="1:9" ht="15.75" customHeight="1" x14ac:dyDescent="0.2">
      <c r="A283" s="1" t="s">
        <v>221</v>
      </c>
      <c r="B283" s="338" t="s">
        <v>229</v>
      </c>
      <c r="C283" s="339"/>
      <c r="D283" s="339"/>
      <c r="E283" s="339"/>
      <c r="F283" s="339"/>
      <c r="G283" s="339"/>
      <c r="H283" s="339"/>
      <c r="I283" s="340"/>
    </row>
    <row r="284" spans="1:9" ht="31.5" x14ac:dyDescent="0.2">
      <c r="A284" s="112">
        <v>1</v>
      </c>
      <c r="B284" s="85" t="s">
        <v>230</v>
      </c>
      <c r="C284" s="24" t="s">
        <v>16</v>
      </c>
      <c r="D284" s="24" t="s">
        <v>17</v>
      </c>
      <c r="E284" s="24">
        <v>95.4</v>
      </c>
      <c r="F284" s="24">
        <v>100</v>
      </c>
      <c r="G284" s="3">
        <v>59.1</v>
      </c>
      <c r="H284" s="24">
        <f>G284/F284*100-100</f>
        <v>-40.900000000000006</v>
      </c>
      <c r="I284" s="250" t="s">
        <v>1255</v>
      </c>
    </row>
    <row r="285" spans="1:9" ht="15.75" customHeight="1" x14ac:dyDescent="0.2">
      <c r="A285" s="1" t="s">
        <v>1370</v>
      </c>
      <c r="B285" s="319" t="s">
        <v>232</v>
      </c>
      <c r="C285" s="320"/>
      <c r="D285" s="320"/>
      <c r="E285" s="320"/>
      <c r="F285" s="320"/>
      <c r="G285" s="320"/>
      <c r="H285" s="320"/>
      <c r="I285" s="321"/>
    </row>
    <row r="286" spans="1:9" ht="63" x14ac:dyDescent="0.2">
      <c r="A286" s="112">
        <v>1</v>
      </c>
      <c r="B286" s="125" t="s">
        <v>233</v>
      </c>
      <c r="C286" s="3" t="s">
        <v>16</v>
      </c>
      <c r="D286" s="156" t="s">
        <v>21</v>
      </c>
      <c r="E286" s="3">
        <v>29</v>
      </c>
      <c r="F286" s="3">
        <v>29</v>
      </c>
      <c r="G286" s="3">
        <v>29</v>
      </c>
      <c r="H286" s="32">
        <f>G286*100/F286-100</f>
        <v>0</v>
      </c>
      <c r="I286" s="251"/>
    </row>
    <row r="287" spans="1:9" ht="35.25" customHeight="1" x14ac:dyDescent="0.2">
      <c r="A287" s="1" t="s">
        <v>1371</v>
      </c>
      <c r="B287" s="319" t="s">
        <v>235</v>
      </c>
      <c r="C287" s="320"/>
      <c r="D287" s="320"/>
      <c r="E287" s="320"/>
      <c r="F287" s="320"/>
      <c r="G287" s="320"/>
      <c r="H287" s="320"/>
      <c r="I287" s="321"/>
    </row>
    <row r="288" spans="1:9" ht="78.75" x14ac:dyDescent="0.2">
      <c r="A288" s="112">
        <v>1</v>
      </c>
      <c r="B288" s="125" t="s">
        <v>236</v>
      </c>
      <c r="C288" s="3" t="s">
        <v>16</v>
      </c>
      <c r="D288" s="156" t="s">
        <v>17</v>
      </c>
      <c r="E288" s="3">
        <v>100</v>
      </c>
      <c r="F288" s="3">
        <v>100</v>
      </c>
      <c r="G288" s="3">
        <v>100</v>
      </c>
      <c r="H288" s="32">
        <f>G288*100/F288-100</f>
        <v>0</v>
      </c>
      <c r="I288" s="251"/>
    </row>
    <row r="289" spans="1:9" ht="15.75" customHeight="1" x14ac:dyDescent="0.2">
      <c r="A289" s="1" t="s">
        <v>1372</v>
      </c>
      <c r="B289" s="319" t="s">
        <v>238</v>
      </c>
      <c r="C289" s="320"/>
      <c r="D289" s="320"/>
      <c r="E289" s="320"/>
      <c r="F289" s="320"/>
      <c r="G289" s="320"/>
      <c r="H289" s="320"/>
      <c r="I289" s="321"/>
    </row>
    <row r="290" spans="1:9" ht="63" x14ac:dyDescent="0.2">
      <c r="A290" s="112">
        <v>1</v>
      </c>
      <c r="B290" s="125" t="s">
        <v>239</v>
      </c>
      <c r="C290" s="3" t="s">
        <v>16</v>
      </c>
      <c r="D290" s="156" t="s">
        <v>17</v>
      </c>
      <c r="E290" s="3">
        <v>100</v>
      </c>
      <c r="F290" s="3">
        <v>100</v>
      </c>
      <c r="G290" s="3">
        <v>100</v>
      </c>
      <c r="H290" s="32">
        <f>G290*100/F290-100</f>
        <v>0</v>
      </c>
      <c r="I290" s="251"/>
    </row>
    <row r="291" spans="1:9" s="47" customFormat="1" ht="21" customHeight="1" x14ac:dyDescent="0.2">
      <c r="A291" s="154">
        <v>5</v>
      </c>
      <c r="B291" s="322" t="s">
        <v>240</v>
      </c>
      <c r="C291" s="322"/>
      <c r="D291" s="322"/>
      <c r="E291" s="322"/>
      <c r="F291" s="322"/>
      <c r="G291" s="322"/>
      <c r="H291" s="322"/>
      <c r="I291" s="322"/>
    </row>
    <row r="292" spans="1:9" s="9" customFormat="1" ht="30" customHeight="1" x14ac:dyDescent="0.2">
      <c r="A292" s="22">
        <v>1</v>
      </c>
      <c r="B292" s="124" t="s">
        <v>254</v>
      </c>
      <c r="C292" s="3" t="s">
        <v>16</v>
      </c>
      <c r="D292" s="156" t="s">
        <v>17</v>
      </c>
      <c r="E292" s="3">
        <v>100</v>
      </c>
      <c r="F292" s="3">
        <v>100</v>
      </c>
      <c r="G292" s="3">
        <v>100</v>
      </c>
      <c r="H292" s="3">
        <v>0</v>
      </c>
      <c r="I292" s="247"/>
    </row>
    <row r="293" spans="1:9" s="9" customFormat="1" ht="30" customHeight="1" x14ac:dyDescent="0.2">
      <c r="A293" s="104">
        <v>2</v>
      </c>
      <c r="B293" s="124" t="s">
        <v>241</v>
      </c>
      <c r="C293" s="3" t="s">
        <v>16</v>
      </c>
      <c r="D293" s="156" t="s">
        <v>242</v>
      </c>
      <c r="E293" s="32">
        <v>549.6</v>
      </c>
      <c r="F293" s="3">
        <v>550</v>
      </c>
      <c r="G293" s="3">
        <v>139.80000000000001</v>
      </c>
      <c r="H293" s="32">
        <v>-74.581818181818178</v>
      </c>
      <c r="I293" s="247"/>
    </row>
    <row r="294" spans="1:9" s="9" customFormat="1" ht="30" customHeight="1" x14ac:dyDescent="0.2">
      <c r="A294" s="104">
        <v>3</v>
      </c>
      <c r="B294" s="124" t="s">
        <v>1163</v>
      </c>
      <c r="C294" s="3" t="s">
        <v>16</v>
      </c>
      <c r="D294" s="156" t="s">
        <v>17</v>
      </c>
      <c r="E294" s="3">
        <v>79</v>
      </c>
      <c r="F294" s="3">
        <v>80</v>
      </c>
      <c r="G294" s="3">
        <v>80</v>
      </c>
      <c r="H294" s="32">
        <v>0</v>
      </c>
      <c r="I294" s="247"/>
    </row>
    <row r="295" spans="1:9" s="9" customFormat="1" ht="30" customHeight="1" x14ac:dyDescent="0.2">
      <c r="A295" s="104">
        <v>4</v>
      </c>
      <c r="B295" s="124" t="s">
        <v>243</v>
      </c>
      <c r="C295" s="49" t="s">
        <v>20</v>
      </c>
      <c r="D295" s="156" t="s">
        <v>17</v>
      </c>
      <c r="E295" s="3">
        <v>0.89</v>
      </c>
      <c r="F295" s="3">
        <v>0.86</v>
      </c>
      <c r="G295" s="3">
        <v>0.89</v>
      </c>
      <c r="H295" s="32">
        <v>3.4883720930232585</v>
      </c>
      <c r="I295" s="247" t="s">
        <v>1281</v>
      </c>
    </row>
    <row r="296" spans="1:9" s="9" customFormat="1" ht="30" customHeight="1" x14ac:dyDescent="0.2">
      <c r="A296" s="104">
        <v>5</v>
      </c>
      <c r="B296" s="124" t="s">
        <v>245</v>
      </c>
      <c r="C296" s="3" t="s">
        <v>16</v>
      </c>
      <c r="D296" s="156" t="s">
        <v>17</v>
      </c>
      <c r="E296" s="3">
        <v>81</v>
      </c>
      <c r="F296" s="3">
        <v>81.5</v>
      </c>
      <c r="G296" s="3">
        <v>81.3</v>
      </c>
      <c r="H296" s="32">
        <v>-0.24539877300613</v>
      </c>
      <c r="I296" s="247"/>
    </row>
    <row r="297" spans="1:9" s="9" customFormat="1" ht="30" customHeight="1" x14ac:dyDescent="0.2">
      <c r="A297" s="104">
        <v>6</v>
      </c>
      <c r="B297" s="124" t="s">
        <v>246</v>
      </c>
      <c r="C297" s="3" t="s">
        <v>16</v>
      </c>
      <c r="D297" s="156" t="s">
        <v>17</v>
      </c>
      <c r="E297" s="3">
        <v>54</v>
      </c>
      <c r="F297" s="3">
        <v>54</v>
      </c>
      <c r="G297" s="3">
        <v>0</v>
      </c>
      <c r="H297" s="32">
        <v>-100</v>
      </c>
      <c r="I297" s="286" t="s">
        <v>1282</v>
      </c>
    </row>
    <row r="298" spans="1:9" s="9" customFormat="1" ht="30" customHeight="1" x14ac:dyDescent="0.2">
      <c r="A298" s="104">
        <v>7</v>
      </c>
      <c r="B298" s="124" t="s">
        <v>247</v>
      </c>
      <c r="C298" s="3" t="s">
        <v>16</v>
      </c>
      <c r="D298" s="156" t="s">
        <v>248</v>
      </c>
      <c r="E298" s="3">
        <v>2</v>
      </c>
      <c r="F298" s="3">
        <v>4</v>
      </c>
      <c r="G298" s="3">
        <v>0</v>
      </c>
      <c r="H298" s="32">
        <v>-100</v>
      </c>
      <c r="I298" s="247" t="s">
        <v>1283</v>
      </c>
    </row>
    <row r="299" spans="1:9" s="9" customFormat="1" ht="30" customHeight="1" x14ac:dyDescent="0.2">
      <c r="A299" s="104">
        <v>8</v>
      </c>
      <c r="B299" s="124" t="s">
        <v>249</v>
      </c>
      <c r="C299" s="3" t="s">
        <v>16</v>
      </c>
      <c r="D299" s="156" t="s">
        <v>17</v>
      </c>
      <c r="E299" s="3">
        <v>59</v>
      </c>
      <c r="F299" s="3">
        <v>60</v>
      </c>
      <c r="G299" s="3">
        <v>60</v>
      </c>
      <c r="H299" s="32">
        <v>0</v>
      </c>
      <c r="I299" s="247"/>
    </row>
    <row r="300" spans="1:9" s="9" customFormat="1" ht="30" customHeight="1" x14ac:dyDescent="0.2">
      <c r="A300" s="104">
        <v>9</v>
      </c>
      <c r="B300" s="124" t="s">
        <v>250</v>
      </c>
      <c r="C300" s="3" t="s">
        <v>16</v>
      </c>
      <c r="D300" s="156" t="s">
        <v>248</v>
      </c>
      <c r="E300" s="3">
        <v>26</v>
      </c>
      <c r="F300" s="3">
        <v>20</v>
      </c>
      <c r="G300" s="3">
        <v>15</v>
      </c>
      <c r="H300" s="32">
        <v>-25</v>
      </c>
      <c r="I300" s="286"/>
    </row>
    <row r="301" spans="1:9" s="9" customFormat="1" ht="30" customHeight="1" x14ac:dyDescent="0.2">
      <c r="A301" s="104">
        <v>10</v>
      </c>
      <c r="B301" s="124" t="s">
        <v>251</v>
      </c>
      <c r="C301" s="3" t="s">
        <v>16</v>
      </c>
      <c r="D301" s="156" t="s">
        <v>17</v>
      </c>
      <c r="E301" s="3">
        <v>101</v>
      </c>
      <c r="F301" s="3">
        <v>95</v>
      </c>
      <c r="G301" s="3">
        <v>62.49</v>
      </c>
      <c r="H301" s="32">
        <v>-34.221052631578942</v>
      </c>
      <c r="I301" s="247"/>
    </row>
    <row r="302" spans="1:9" s="9" customFormat="1" ht="30" customHeight="1" x14ac:dyDescent="0.2">
      <c r="A302" s="55" t="s">
        <v>252</v>
      </c>
      <c r="B302" s="324" t="s">
        <v>253</v>
      </c>
      <c r="C302" s="325"/>
      <c r="D302" s="325"/>
      <c r="E302" s="325"/>
      <c r="F302" s="325"/>
      <c r="G302" s="325"/>
      <c r="H302" s="325"/>
      <c r="I302" s="326"/>
    </row>
    <row r="303" spans="1:9" s="9" customFormat="1" ht="63.75" customHeight="1" x14ac:dyDescent="0.2">
      <c r="A303" s="104">
        <v>1</v>
      </c>
      <c r="B303" s="124" t="s">
        <v>254</v>
      </c>
      <c r="C303" s="3" t="s">
        <v>16</v>
      </c>
      <c r="D303" s="156" t="s">
        <v>255</v>
      </c>
      <c r="E303" s="159">
        <v>100</v>
      </c>
      <c r="F303" s="159">
        <v>100</v>
      </c>
      <c r="G303" s="159">
        <v>100</v>
      </c>
      <c r="H303" s="30">
        <f>G303/F303*100-100</f>
        <v>0</v>
      </c>
      <c r="I303" s="249"/>
    </row>
    <row r="304" spans="1:9" s="9" customFormat="1" ht="30" customHeight="1" x14ac:dyDescent="0.2">
      <c r="A304" s="47" t="s">
        <v>256</v>
      </c>
      <c r="B304" s="309" t="s">
        <v>257</v>
      </c>
      <c r="C304" s="310"/>
      <c r="D304" s="310"/>
      <c r="E304" s="310"/>
      <c r="F304" s="310"/>
      <c r="G304" s="310"/>
      <c r="H304" s="310"/>
      <c r="I304" s="311"/>
    </row>
    <row r="305" spans="1:9" s="9" customFormat="1" ht="47.25" customHeight="1" x14ac:dyDescent="0.2">
      <c r="A305" s="105" t="s">
        <v>14</v>
      </c>
      <c r="B305" s="124" t="s">
        <v>258</v>
      </c>
      <c r="C305" s="3" t="s">
        <v>16</v>
      </c>
      <c r="D305" s="156" t="s">
        <v>57</v>
      </c>
      <c r="E305" s="156">
        <v>12617</v>
      </c>
      <c r="F305" s="156">
        <v>13900</v>
      </c>
      <c r="G305" s="3">
        <v>12508</v>
      </c>
      <c r="H305" s="30">
        <v>-10.014388489208642</v>
      </c>
      <c r="I305" s="249"/>
    </row>
    <row r="306" spans="1:9" s="9" customFormat="1" ht="30" customHeight="1" x14ac:dyDescent="0.2">
      <c r="A306" s="47" t="s">
        <v>259</v>
      </c>
      <c r="B306" s="341" t="s">
        <v>1164</v>
      </c>
      <c r="C306" s="342"/>
      <c r="D306" s="342"/>
      <c r="E306" s="342"/>
      <c r="F306" s="342"/>
      <c r="G306" s="342"/>
      <c r="H306" s="342"/>
      <c r="I306" s="343"/>
    </row>
    <row r="307" spans="1:9" s="9" customFormat="1" ht="48" customHeight="1" x14ac:dyDescent="0.2">
      <c r="A307" s="105" t="s">
        <v>14</v>
      </c>
      <c r="B307" s="124" t="s">
        <v>1165</v>
      </c>
      <c r="C307" s="3" t="s">
        <v>16</v>
      </c>
      <c r="D307" s="156" t="s">
        <v>57</v>
      </c>
      <c r="E307" s="156">
        <v>1034</v>
      </c>
      <c r="F307" s="156">
        <v>1195</v>
      </c>
      <c r="G307" s="156">
        <v>1030</v>
      </c>
      <c r="H307" s="30">
        <f>G307/F307*100-100</f>
        <v>-13.807531380753133</v>
      </c>
      <c r="I307" s="249"/>
    </row>
    <row r="308" spans="1:9" s="9" customFormat="1" ht="30" customHeight="1" x14ac:dyDescent="0.2">
      <c r="A308" s="47" t="s">
        <v>260</v>
      </c>
      <c r="B308" s="341" t="s">
        <v>1166</v>
      </c>
      <c r="C308" s="342"/>
      <c r="D308" s="342"/>
      <c r="E308" s="342"/>
      <c r="F308" s="342"/>
      <c r="G308" s="342"/>
      <c r="H308" s="342"/>
      <c r="I308" s="343"/>
    </row>
    <row r="309" spans="1:9" s="9" customFormat="1" ht="58.5" customHeight="1" x14ac:dyDescent="0.2">
      <c r="A309" s="105" t="s">
        <v>14</v>
      </c>
      <c r="B309" s="124" t="s">
        <v>261</v>
      </c>
      <c r="C309" s="3" t="s">
        <v>16</v>
      </c>
      <c r="D309" s="156" t="s">
        <v>57</v>
      </c>
      <c r="E309" s="156">
        <v>11462</v>
      </c>
      <c r="F309" s="156">
        <v>12600</v>
      </c>
      <c r="G309" s="156">
        <v>11360</v>
      </c>
      <c r="H309" s="30">
        <f>G309/F309*100-100</f>
        <v>-9.8412698412698347</v>
      </c>
      <c r="I309" s="249"/>
    </row>
    <row r="310" spans="1:9" s="9" customFormat="1" ht="30" customHeight="1" x14ac:dyDescent="0.2">
      <c r="A310" s="47" t="s">
        <v>262</v>
      </c>
      <c r="B310" s="341" t="s">
        <v>263</v>
      </c>
      <c r="C310" s="342"/>
      <c r="D310" s="342"/>
      <c r="E310" s="342"/>
      <c r="F310" s="342"/>
      <c r="G310" s="342"/>
      <c r="H310" s="342"/>
      <c r="I310" s="343"/>
    </row>
    <row r="311" spans="1:9" s="9" customFormat="1" ht="60.75" customHeight="1" x14ac:dyDescent="0.2">
      <c r="A311" s="105" t="s">
        <v>14</v>
      </c>
      <c r="B311" s="124" t="s">
        <v>264</v>
      </c>
      <c r="C311" s="3" t="s">
        <v>16</v>
      </c>
      <c r="D311" s="156" t="s">
        <v>57</v>
      </c>
      <c r="E311" s="156">
        <v>121</v>
      </c>
      <c r="F311" s="156">
        <v>124</v>
      </c>
      <c r="G311" s="156">
        <v>118</v>
      </c>
      <c r="H311" s="30">
        <f>G311/F311*100-100</f>
        <v>-4.8387096774193452</v>
      </c>
      <c r="I311" s="249"/>
    </row>
    <row r="312" spans="1:9" s="9" customFormat="1" ht="36" customHeight="1" x14ac:dyDescent="0.2">
      <c r="A312" s="47" t="s">
        <v>265</v>
      </c>
      <c r="B312" s="309" t="s">
        <v>266</v>
      </c>
      <c r="C312" s="310"/>
      <c r="D312" s="310"/>
      <c r="E312" s="310"/>
      <c r="F312" s="310"/>
      <c r="G312" s="310"/>
      <c r="H312" s="310"/>
      <c r="I312" s="311"/>
    </row>
    <row r="313" spans="1:9" s="9" customFormat="1" ht="30" customHeight="1" x14ac:dyDescent="0.2">
      <c r="A313" s="105" t="s">
        <v>14</v>
      </c>
      <c r="B313" s="124" t="s">
        <v>267</v>
      </c>
      <c r="C313" s="3" t="s">
        <v>16</v>
      </c>
      <c r="D313" s="156" t="s">
        <v>57</v>
      </c>
      <c r="E313" s="156">
        <v>9823</v>
      </c>
      <c r="F313" s="156">
        <v>10158</v>
      </c>
      <c r="G313" s="156">
        <v>9189</v>
      </c>
      <c r="H313" s="30">
        <f>G313/F313*100-100</f>
        <v>-9.5392793857058393</v>
      </c>
      <c r="I313" s="249"/>
    </row>
    <row r="314" spans="1:9" s="9" customFormat="1" ht="30" customHeight="1" x14ac:dyDescent="0.2">
      <c r="A314" s="47" t="s">
        <v>268</v>
      </c>
      <c r="B314" s="309" t="s">
        <v>269</v>
      </c>
      <c r="C314" s="310"/>
      <c r="D314" s="310"/>
      <c r="E314" s="310"/>
      <c r="F314" s="310"/>
      <c r="G314" s="310"/>
      <c r="H314" s="310"/>
      <c r="I314" s="311"/>
    </row>
    <row r="315" spans="1:9" s="9" customFormat="1" ht="48.75" customHeight="1" x14ac:dyDescent="0.2">
      <c r="A315" s="105" t="s">
        <v>14</v>
      </c>
      <c r="B315" s="124" t="s">
        <v>270</v>
      </c>
      <c r="C315" s="3" t="s">
        <v>16</v>
      </c>
      <c r="D315" s="156" t="s">
        <v>57</v>
      </c>
      <c r="E315" s="156">
        <v>149</v>
      </c>
      <c r="F315" s="156">
        <v>160</v>
      </c>
      <c r="G315" s="156">
        <v>139</v>
      </c>
      <c r="H315" s="30">
        <f>G315/F315*100-100</f>
        <v>-13.125</v>
      </c>
      <c r="I315" s="249"/>
    </row>
    <row r="316" spans="1:9" s="9" customFormat="1" ht="30" customHeight="1" x14ac:dyDescent="0.2">
      <c r="A316" s="47" t="s">
        <v>271</v>
      </c>
      <c r="B316" s="309" t="s">
        <v>272</v>
      </c>
      <c r="C316" s="310"/>
      <c r="D316" s="310"/>
      <c r="E316" s="310"/>
      <c r="F316" s="310"/>
      <c r="G316" s="310"/>
      <c r="H316" s="310"/>
      <c r="I316" s="311"/>
    </row>
    <row r="317" spans="1:9" s="9" customFormat="1" ht="30" customHeight="1" x14ac:dyDescent="0.2">
      <c r="A317" s="105" t="s">
        <v>14</v>
      </c>
      <c r="B317" s="124" t="s">
        <v>273</v>
      </c>
      <c r="C317" s="3" t="s">
        <v>16</v>
      </c>
      <c r="D317" s="156" t="s">
        <v>57</v>
      </c>
      <c r="E317" s="156">
        <v>622</v>
      </c>
      <c r="F317" s="156">
        <v>642</v>
      </c>
      <c r="G317" s="156">
        <v>551</v>
      </c>
      <c r="H317" s="30">
        <f>G317/F317*100-100</f>
        <v>-14.17445482866043</v>
      </c>
      <c r="I317" s="249"/>
    </row>
    <row r="318" spans="1:9" s="9" customFormat="1" ht="30" customHeight="1" x14ac:dyDescent="0.2">
      <c r="A318" s="47" t="s">
        <v>274</v>
      </c>
      <c r="B318" s="309" t="s">
        <v>275</v>
      </c>
      <c r="C318" s="310"/>
      <c r="D318" s="310"/>
      <c r="E318" s="310"/>
      <c r="F318" s="310"/>
      <c r="G318" s="310"/>
      <c r="H318" s="310"/>
      <c r="I318" s="311"/>
    </row>
    <row r="319" spans="1:9" s="9" customFormat="1" ht="30" customHeight="1" x14ac:dyDescent="0.2">
      <c r="A319" s="105" t="s">
        <v>14</v>
      </c>
      <c r="B319" s="124" t="s">
        <v>276</v>
      </c>
      <c r="C319" s="3" t="s">
        <v>16</v>
      </c>
      <c r="D319" s="156" t="s">
        <v>57</v>
      </c>
      <c r="E319" s="156">
        <v>832</v>
      </c>
      <c r="F319" s="156">
        <v>839</v>
      </c>
      <c r="G319" s="156">
        <v>790</v>
      </c>
      <c r="H319" s="30">
        <f>G319/F319*100-100</f>
        <v>-5.8402860548271747</v>
      </c>
      <c r="I319" s="249"/>
    </row>
    <row r="320" spans="1:9" s="9" customFormat="1" ht="30" customHeight="1" x14ac:dyDescent="0.2">
      <c r="A320" s="47" t="s">
        <v>277</v>
      </c>
      <c r="B320" s="309" t="s">
        <v>278</v>
      </c>
      <c r="C320" s="310"/>
      <c r="D320" s="310"/>
      <c r="E320" s="310"/>
      <c r="F320" s="310"/>
      <c r="G320" s="310"/>
      <c r="H320" s="310"/>
      <c r="I320" s="311"/>
    </row>
    <row r="321" spans="1:9" s="9" customFormat="1" ht="30" customHeight="1" x14ac:dyDescent="0.2">
      <c r="A321" s="105" t="s">
        <v>14</v>
      </c>
      <c r="B321" s="124" t="s">
        <v>279</v>
      </c>
      <c r="C321" s="3" t="s">
        <v>16</v>
      </c>
      <c r="D321" s="156" t="s">
        <v>57</v>
      </c>
      <c r="E321" s="156">
        <v>1213</v>
      </c>
      <c r="F321" s="156">
        <v>1253</v>
      </c>
      <c r="G321" s="156">
        <v>621</v>
      </c>
      <c r="H321" s="30">
        <f>G321/F321*100-100</f>
        <v>-50.438946528332004</v>
      </c>
      <c r="I321" s="247"/>
    </row>
    <row r="322" spans="1:9" s="9" customFormat="1" ht="30" customHeight="1" x14ac:dyDescent="0.2">
      <c r="A322" s="47" t="s">
        <v>280</v>
      </c>
      <c r="B322" s="309" t="s">
        <v>281</v>
      </c>
      <c r="C322" s="310"/>
      <c r="D322" s="310"/>
      <c r="E322" s="310"/>
      <c r="F322" s="310"/>
      <c r="G322" s="310"/>
      <c r="H322" s="310"/>
      <c r="I322" s="311"/>
    </row>
    <row r="323" spans="1:9" s="9" customFormat="1" ht="30" customHeight="1" x14ac:dyDescent="0.2">
      <c r="A323" s="105" t="s">
        <v>14</v>
      </c>
      <c r="B323" s="124" t="s">
        <v>282</v>
      </c>
      <c r="C323" s="3" t="s">
        <v>16</v>
      </c>
      <c r="D323" s="156" t="s">
        <v>57</v>
      </c>
      <c r="E323" s="156">
        <v>14</v>
      </c>
      <c r="F323" s="156">
        <v>14</v>
      </c>
      <c r="G323" s="156">
        <v>4</v>
      </c>
      <c r="H323" s="30">
        <f>G323/F323*100-100</f>
        <v>-71.428571428571431</v>
      </c>
      <c r="I323" s="248"/>
    </row>
    <row r="324" spans="1:9" s="9" customFormat="1" ht="30" customHeight="1" x14ac:dyDescent="0.2">
      <c r="A324" s="47" t="s">
        <v>284</v>
      </c>
      <c r="B324" s="309" t="s">
        <v>285</v>
      </c>
      <c r="C324" s="310"/>
      <c r="D324" s="310"/>
      <c r="E324" s="310"/>
      <c r="F324" s="310"/>
      <c r="G324" s="310"/>
      <c r="H324" s="310"/>
      <c r="I324" s="311"/>
    </row>
    <row r="325" spans="1:9" s="9" customFormat="1" ht="30" customHeight="1" x14ac:dyDescent="0.2">
      <c r="A325" s="105" t="s">
        <v>14</v>
      </c>
      <c r="B325" s="124" t="s">
        <v>286</v>
      </c>
      <c r="C325" s="3" t="s">
        <v>16</v>
      </c>
      <c r="D325" s="156" t="s">
        <v>57</v>
      </c>
      <c r="E325" s="156">
        <v>1529</v>
      </c>
      <c r="F325" s="156">
        <v>1650</v>
      </c>
      <c r="G325" s="156">
        <v>1537</v>
      </c>
      <c r="H325" s="30">
        <f>G325/F325*100-100</f>
        <v>-6.8484848484848442</v>
      </c>
      <c r="I325" s="249"/>
    </row>
    <row r="326" spans="1:9" s="9" customFormat="1" ht="30" customHeight="1" x14ac:dyDescent="0.2">
      <c r="A326" s="47" t="s">
        <v>287</v>
      </c>
      <c r="B326" s="309" t="s">
        <v>1161</v>
      </c>
      <c r="C326" s="310"/>
      <c r="D326" s="310"/>
      <c r="E326" s="310"/>
      <c r="F326" s="310"/>
      <c r="G326" s="310"/>
      <c r="H326" s="310"/>
      <c r="I326" s="311"/>
    </row>
    <row r="327" spans="1:9" s="9" customFormat="1" ht="30" customHeight="1" x14ac:dyDescent="0.2">
      <c r="A327" s="105" t="s">
        <v>14</v>
      </c>
      <c r="B327" s="124" t="s">
        <v>288</v>
      </c>
      <c r="C327" s="3" t="s">
        <v>16</v>
      </c>
      <c r="D327" s="156" t="s">
        <v>57</v>
      </c>
      <c r="E327" s="156">
        <v>1</v>
      </c>
      <c r="F327" s="156">
        <v>1</v>
      </c>
      <c r="G327" s="3">
        <v>1</v>
      </c>
      <c r="H327" s="30">
        <f>G327/F327*100-100</f>
        <v>0</v>
      </c>
      <c r="I327" s="249"/>
    </row>
    <row r="328" spans="1:9" s="9" customFormat="1" ht="30" customHeight="1" x14ac:dyDescent="0.2">
      <c r="A328" s="47" t="s">
        <v>289</v>
      </c>
      <c r="B328" s="309" t="s">
        <v>290</v>
      </c>
      <c r="C328" s="310"/>
      <c r="D328" s="310"/>
      <c r="E328" s="310"/>
      <c r="F328" s="310"/>
      <c r="G328" s="310"/>
      <c r="H328" s="310"/>
      <c r="I328" s="311"/>
    </row>
    <row r="329" spans="1:9" s="9" customFormat="1" ht="61.5" customHeight="1" x14ac:dyDescent="0.2">
      <c r="A329" s="105" t="s">
        <v>14</v>
      </c>
      <c r="B329" s="124" t="s">
        <v>291</v>
      </c>
      <c r="C329" s="3" t="s">
        <v>16</v>
      </c>
      <c r="D329" s="156" t="s">
        <v>57</v>
      </c>
      <c r="E329" s="156">
        <v>1</v>
      </c>
      <c r="F329" s="156">
        <v>1</v>
      </c>
      <c r="G329" s="3">
        <v>1</v>
      </c>
      <c r="H329" s="30">
        <f>G329/F329*100-100</f>
        <v>0</v>
      </c>
      <c r="I329" s="249"/>
    </row>
    <row r="330" spans="1:9" s="9" customFormat="1" ht="48.75" hidden="1" customHeight="1" x14ac:dyDescent="0.2">
      <c r="A330" s="47" t="s">
        <v>294</v>
      </c>
      <c r="B330" s="309" t="s">
        <v>292</v>
      </c>
      <c r="C330" s="310"/>
      <c r="D330" s="310"/>
      <c r="E330" s="310"/>
      <c r="F330" s="310"/>
      <c r="G330" s="310"/>
      <c r="H330" s="310"/>
      <c r="I330" s="311"/>
    </row>
    <row r="331" spans="1:9" s="9" customFormat="1" ht="30" hidden="1" customHeight="1" x14ac:dyDescent="0.2">
      <c r="A331" s="105" t="s">
        <v>14</v>
      </c>
      <c r="B331" s="124" t="s">
        <v>293</v>
      </c>
      <c r="C331" s="3" t="s">
        <v>16</v>
      </c>
      <c r="D331" s="156" t="s">
        <v>57</v>
      </c>
      <c r="E331" s="156">
        <v>0</v>
      </c>
      <c r="F331" s="156">
        <v>0</v>
      </c>
      <c r="G331" s="156">
        <v>0</v>
      </c>
      <c r="H331" s="30" t="e">
        <f>G331/F331*100-100</f>
        <v>#DIV/0!</v>
      </c>
      <c r="I331" s="249"/>
    </row>
    <row r="332" spans="1:9" s="9" customFormat="1" ht="30" customHeight="1" x14ac:dyDescent="0.2">
      <c r="A332" s="47" t="s">
        <v>294</v>
      </c>
      <c r="B332" s="309" t="s">
        <v>295</v>
      </c>
      <c r="C332" s="310"/>
      <c r="D332" s="310"/>
      <c r="E332" s="310"/>
      <c r="F332" s="310"/>
      <c r="G332" s="310"/>
      <c r="H332" s="310"/>
      <c r="I332" s="311"/>
    </row>
    <row r="333" spans="1:9" s="9" customFormat="1" ht="30" customHeight="1" x14ac:dyDescent="0.2">
      <c r="A333" s="105" t="s">
        <v>14</v>
      </c>
      <c r="B333" s="124" t="s">
        <v>296</v>
      </c>
      <c r="C333" s="3" t="s">
        <v>16</v>
      </c>
      <c r="D333" s="156" t="s">
        <v>57</v>
      </c>
      <c r="E333" s="156">
        <v>6035</v>
      </c>
      <c r="F333" s="156">
        <v>6100</v>
      </c>
      <c r="G333" s="156">
        <v>6045</v>
      </c>
      <c r="H333" s="30">
        <f>G333/F333*100-100</f>
        <v>-0.90163934426229275</v>
      </c>
      <c r="I333" s="249"/>
    </row>
    <row r="334" spans="1:9" s="9" customFormat="1" ht="30" customHeight="1" x14ac:dyDescent="0.2">
      <c r="A334" s="47" t="s">
        <v>297</v>
      </c>
      <c r="B334" s="309" t="s">
        <v>298</v>
      </c>
      <c r="C334" s="310"/>
      <c r="D334" s="310"/>
      <c r="E334" s="310"/>
      <c r="F334" s="310"/>
      <c r="G334" s="310"/>
      <c r="H334" s="310"/>
      <c r="I334" s="311"/>
    </row>
    <row r="335" spans="1:9" s="9" customFormat="1" ht="30" customHeight="1" x14ac:dyDescent="0.2">
      <c r="A335" s="105" t="s">
        <v>14</v>
      </c>
      <c r="B335" s="124" t="s">
        <v>299</v>
      </c>
      <c r="C335" s="3" t="s">
        <v>16</v>
      </c>
      <c r="D335" s="156" t="s">
        <v>57</v>
      </c>
      <c r="E335" s="156">
        <v>14</v>
      </c>
      <c r="F335" s="156">
        <v>13</v>
      </c>
      <c r="G335" s="156">
        <v>13</v>
      </c>
      <c r="H335" s="30">
        <f>G335/F335*100-100</f>
        <v>0</v>
      </c>
      <c r="I335" s="293"/>
    </row>
    <row r="336" spans="1:9" s="9" customFormat="1" ht="30" customHeight="1" x14ac:dyDescent="0.2">
      <c r="A336" s="66" t="s">
        <v>300</v>
      </c>
      <c r="B336" s="309" t="s">
        <v>1162</v>
      </c>
      <c r="C336" s="310"/>
      <c r="D336" s="310"/>
      <c r="E336" s="310"/>
      <c r="F336" s="310"/>
      <c r="G336" s="310"/>
      <c r="H336" s="310"/>
      <c r="I336" s="311"/>
    </row>
    <row r="337" spans="1:9" s="9" customFormat="1" ht="30" customHeight="1" x14ac:dyDescent="0.2">
      <c r="A337" s="105" t="s">
        <v>14</v>
      </c>
      <c r="B337" s="124" t="s">
        <v>301</v>
      </c>
      <c r="C337" s="3" t="s">
        <v>16</v>
      </c>
      <c r="D337" s="156" t="s">
        <v>57</v>
      </c>
      <c r="E337" s="156">
        <v>54</v>
      </c>
      <c r="F337" s="156">
        <v>56</v>
      </c>
      <c r="G337" s="156">
        <v>53</v>
      </c>
      <c r="H337" s="30">
        <f>G337/F337*100-100</f>
        <v>-5.3571428571428612</v>
      </c>
      <c r="I337" s="249"/>
    </row>
    <row r="338" spans="1:9" s="9" customFormat="1" ht="30" customHeight="1" x14ac:dyDescent="0.2">
      <c r="A338" s="66" t="s">
        <v>302</v>
      </c>
      <c r="B338" s="309" t="s">
        <v>303</v>
      </c>
      <c r="C338" s="310"/>
      <c r="D338" s="310"/>
      <c r="E338" s="310"/>
      <c r="F338" s="310"/>
      <c r="G338" s="310"/>
      <c r="H338" s="310"/>
      <c r="I338" s="311"/>
    </row>
    <row r="339" spans="1:9" s="9" customFormat="1" ht="30" customHeight="1" x14ac:dyDescent="0.2">
      <c r="A339" s="103">
        <v>1</v>
      </c>
      <c r="B339" s="124" t="s">
        <v>304</v>
      </c>
      <c r="C339" s="3" t="s">
        <v>16</v>
      </c>
      <c r="D339" s="156" t="s">
        <v>57</v>
      </c>
      <c r="E339" s="156">
        <v>2</v>
      </c>
      <c r="F339" s="156">
        <v>2</v>
      </c>
      <c r="G339" s="156">
        <v>2</v>
      </c>
      <c r="H339" s="30">
        <f>G339/F339*100-100</f>
        <v>0</v>
      </c>
      <c r="I339" s="293"/>
    </row>
    <row r="340" spans="1:9" s="9" customFormat="1" ht="30" customHeight="1" x14ac:dyDescent="0.2">
      <c r="A340" s="66" t="s">
        <v>305</v>
      </c>
      <c r="B340" s="309" t="s">
        <v>306</v>
      </c>
      <c r="C340" s="310"/>
      <c r="D340" s="310"/>
      <c r="E340" s="310"/>
      <c r="F340" s="310"/>
      <c r="G340" s="310"/>
      <c r="H340" s="310"/>
      <c r="I340" s="311"/>
    </row>
    <row r="341" spans="1:9" s="9" customFormat="1" ht="30" customHeight="1" x14ac:dyDescent="0.2">
      <c r="A341" s="103">
        <v>1</v>
      </c>
      <c r="B341" s="124" t="s">
        <v>307</v>
      </c>
      <c r="C341" s="3" t="s">
        <v>16</v>
      </c>
      <c r="D341" s="156" t="s">
        <v>57</v>
      </c>
      <c r="E341" s="156">
        <v>1831</v>
      </c>
      <c r="F341" s="156">
        <v>1800</v>
      </c>
      <c r="G341" s="156">
        <v>1773</v>
      </c>
      <c r="H341" s="30">
        <f>G341/F341*100-100</f>
        <v>-1.5</v>
      </c>
      <c r="I341" s="249"/>
    </row>
    <row r="342" spans="1:9" s="9" customFormat="1" ht="30" customHeight="1" x14ac:dyDescent="0.2">
      <c r="A342" s="66" t="s">
        <v>308</v>
      </c>
      <c r="B342" s="309" t="s">
        <v>309</v>
      </c>
      <c r="C342" s="310"/>
      <c r="D342" s="310"/>
      <c r="E342" s="310"/>
      <c r="F342" s="310"/>
      <c r="G342" s="310"/>
      <c r="H342" s="310"/>
      <c r="I342" s="311"/>
    </row>
    <row r="343" spans="1:9" s="9" customFormat="1" ht="30" customHeight="1" x14ac:dyDescent="0.2">
      <c r="A343" s="103" t="s">
        <v>14</v>
      </c>
      <c r="B343" s="124" t="s">
        <v>310</v>
      </c>
      <c r="C343" s="3" t="s">
        <v>16</v>
      </c>
      <c r="D343" s="156" t="s">
        <v>57</v>
      </c>
      <c r="E343" s="156">
        <v>171</v>
      </c>
      <c r="F343" s="156">
        <v>170</v>
      </c>
      <c r="G343" s="156">
        <v>163</v>
      </c>
      <c r="H343" s="30">
        <f>G343/F343*100-100</f>
        <v>-4.1176470588235219</v>
      </c>
      <c r="I343" s="249"/>
    </row>
    <row r="344" spans="1:9" s="9" customFormat="1" ht="30" customHeight="1" x14ac:dyDescent="0.2">
      <c r="A344" s="66" t="s">
        <v>311</v>
      </c>
      <c r="B344" s="309" t="s">
        <v>312</v>
      </c>
      <c r="C344" s="310"/>
      <c r="D344" s="310"/>
      <c r="E344" s="310"/>
      <c r="F344" s="310"/>
      <c r="G344" s="310"/>
      <c r="H344" s="310"/>
      <c r="I344" s="311"/>
    </row>
    <row r="345" spans="1:9" s="9" customFormat="1" ht="30" customHeight="1" x14ac:dyDescent="0.2">
      <c r="A345" s="115">
        <v>1</v>
      </c>
      <c r="B345" s="65" t="s">
        <v>313</v>
      </c>
      <c r="C345" s="3" t="s">
        <v>16</v>
      </c>
      <c r="D345" s="156" t="s">
        <v>57</v>
      </c>
      <c r="E345" s="156">
        <v>70</v>
      </c>
      <c r="F345" s="156">
        <v>90</v>
      </c>
      <c r="G345" s="156">
        <v>64</v>
      </c>
      <c r="H345" s="30">
        <f>G345/F345*100-100</f>
        <v>-28.888888888888886</v>
      </c>
      <c r="I345" s="248"/>
    </row>
    <row r="346" spans="1:9" s="9" customFormat="1" ht="30" customHeight="1" x14ac:dyDescent="0.2">
      <c r="A346" s="47" t="s">
        <v>314</v>
      </c>
      <c r="B346" s="319" t="s">
        <v>315</v>
      </c>
      <c r="C346" s="320"/>
      <c r="D346" s="320"/>
      <c r="E346" s="320"/>
      <c r="F346" s="320"/>
      <c r="G346" s="320"/>
      <c r="H346" s="320"/>
      <c r="I346" s="321"/>
    </row>
    <row r="347" spans="1:9" s="9" customFormat="1" ht="30" customHeight="1" x14ac:dyDescent="0.2">
      <c r="A347" s="105" t="s">
        <v>14</v>
      </c>
      <c r="B347" s="67" t="s">
        <v>316</v>
      </c>
      <c r="C347" s="3" t="s">
        <v>16</v>
      </c>
      <c r="D347" s="3" t="s">
        <v>57</v>
      </c>
      <c r="E347" s="3">
        <v>1184</v>
      </c>
      <c r="F347" s="3">
        <v>1180</v>
      </c>
      <c r="G347" s="3">
        <v>1241</v>
      </c>
      <c r="H347" s="32">
        <f>G347/F347*100-100</f>
        <v>5.169491525423723</v>
      </c>
      <c r="I347" s="276" t="s">
        <v>1284</v>
      </c>
    </row>
    <row r="348" spans="1:9" s="9" customFormat="1" ht="30" customHeight="1" x14ac:dyDescent="0.2">
      <c r="A348" s="112">
        <v>2</v>
      </c>
      <c r="B348" s="125" t="s">
        <v>317</v>
      </c>
      <c r="C348" s="3" t="s">
        <v>16</v>
      </c>
      <c r="D348" s="3" t="s">
        <v>57</v>
      </c>
      <c r="E348" s="3">
        <v>199</v>
      </c>
      <c r="F348" s="3">
        <v>197</v>
      </c>
      <c r="G348" s="3">
        <v>212</v>
      </c>
      <c r="H348" s="32">
        <f>G348/F348*100-100</f>
        <v>7.6142131979695336</v>
      </c>
      <c r="I348" s="277" t="s">
        <v>1285</v>
      </c>
    </row>
    <row r="349" spans="1:9" s="9" customFormat="1" ht="30" customHeight="1" x14ac:dyDescent="0.2">
      <c r="A349" s="116" t="s">
        <v>22</v>
      </c>
      <c r="B349" s="125" t="s">
        <v>318</v>
      </c>
      <c r="C349" s="3" t="s">
        <v>16</v>
      </c>
      <c r="D349" s="3" t="s">
        <v>57</v>
      </c>
      <c r="E349" s="3">
        <v>122</v>
      </c>
      <c r="F349" s="3">
        <v>122</v>
      </c>
      <c r="G349" s="3">
        <v>0</v>
      </c>
      <c r="H349" s="32">
        <f>G349/F349*100-100</f>
        <v>-100</v>
      </c>
      <c r="I349" s="269" t="s">
        <v>1286</v>
      </c>
    </row>
    <row r="350" spans="1:9" s="9" customFormat="1" ht="30" customHeight="1" x14ac:dyDescent="0.2">
      <c r="A350" s="47" t="s">
        <v>319</v>
      </c>
      <c r="B350" s="309" t="s">
        <v>320</v>
      </c>
      <c r="C350" s="310"/>
      <c r="D350" s="310"/>
      <c r="E350" s="310"/>
      <c r="F350" s="310"/>
      <c r="G350" s="310"/>
      <c r="H350" s="310"/>
      <c r="I350" s="311"/>
    </row>
    <row r="351" spans="1:9" s="9" customFormat="1" ht="30" customHeight="1" x14ac:dyDescent="0.2">
      <c r="A351" s="105" t="s">
        <v>14</v>
      </c>
      <c r="B351" s="124" t="s">
        <v>321</v>
      </c>
      <c r="C351" s="3" t="s">
        <v>16</v>
      </c>
      <c r="D351" s="156" t="s">
        <v>57</v>
      </c>
      <c r="E351" s="156">
        <v>22</v>
      </c>
      <c r="F351" s="156">
        <v>20</v>
      </c>
      <c r="G351" s="156">
        <v>20</v>
      </c>
      <c r="H351" s="156">
        <f>G351/F351*100-100</f>
        <v>0</v>
      </c>
      <c r="I351" s="249"/>
    </row>
    <row r="352" spans="1:9" s="9" customFormat="1" ht="30" customHeight="1" x14ac:dyDescent="0.2">
      <c r="A352" s="47" t="s">
        <v>322</v>
      </c>
      <c r="B352" s="309" t="s">
        <v>323</v>
      </c>
      <c r="C352" s="310"/>
      <c r="D352" s="310"/>
      <c r="E352" s="310"/>
      <c r="F352" s="310"/>
      <c r="G352" s="310"/>
      <c r="H352" s="310"/>
      <c r="I352" s="311"/>
    </row>
    <row r="353" spans="1:9" s="9" customFormat="1" ht="30" customHeight="1" x14ac:dyDescent="0.2">
      <c r="A353" s="105" t="s">
        <v>14</v>
      </c>
      <c r="B353" s="65" t="s">
        <v>324</v>
      </c>
      <c r="C353" s="3" t="s">
        <v>16</v>
      </c>
      <c r="D353" s="156" t="s">
        <v>57</v>
      </c>
      <c r="E353" s="156">
        <v>110</v>
      </c>
      <c r="F353" s="156">
        <v>115</v>
      </c>
      <c r="G353" s="156">
        <v>13</v>
      </c>
      <c r="H353" s="30">
        <f>G353/F353*100-100</f>
        <v>-88.695652173913047</v>
      </c>
      <c r="I353" s="248"/>
    </row>
    <row r="354" spans="1:9" s="9" customFormat="1" ht="30" customHeight="1" x14ac:dyDescent="0.2">
      <c r="A354" s="47" t="s">
        <v>325</v>
      </c>
      <c r="B354" s="309" t="s">
        <v>326</v>
      </c>
      <c r="C354" s="310"/>
      <c r="D354" s="310"/>
      <c r="E354" s="310"/>
      <c r="F354" s="310"/>
      <c r="G354" s="310"/>
      <c r="H354" s="310"/>
      <c r="I354" s="311"/>
    </row>
    <row r="355" spans="1:9" s="9" customFormat="1" ht="30" customHeight="1" x14ac:dyDescent="0.2">
      <c r="A355" s="105" t="s">
        <v>14</v>
      </c>
      <c r="B355" s="124" t="s">
        <v>327</v>
      </c>
      <c r="C355" s="3" t="s">
        <v>16</v>
      </c>
      <c r="D355" s="156" t="s">
        <v>57</v>
      </c>
      <c r="E355" s="156">
        <v>245</v>
      </c>
      <c r="F355" s="156">
        <v>275</v>
      </c>
      <c r="G355" s="156">
        <v>67</v>
      </c>
      <c r="H355" s="30">
        <f>G355/F355*100-100</f>
        <v>-75.63636363636364</v>
      </c>
      <c r="I355" s="248"/>
    </row>
    <row r="356" spans="1:9" s="9" customFormat="1" ht="30" customHeight="1" x14ac:dyDescent="0.2">
      <c r="A356" s="47" t="s">
        <v>328</v>
      </c>
      <c r="B356" s="309" t="s">
        <v>329</v>
      </c>
      <c r="C356" s="310"/>
      <c r="D356" s="310"/>
      <c r="E356" s="310"/>
      <c r="F356" s="310"/>
      <c r="G356" s="310"/>
      <c r="H356" s="310"/>
      <c r="I356" s="311"/>
    </row>
    <row r="357" spans="1:9" s="9" customFormat="1" ht="63" customHeight="1" x14ac:dyDescent="0.2">
      <c r="A357" s="105" t="s">
        <v>14</v>
      </c>
      <c r="B357" s="65" t="s">
        <v>330</v>
      </c>
      <c r="C357" s="3" t="s">
        <v>16</v>
      </c>
      <c r="D357" s="156" t="s">
        <v>57</v>
      </c>
      <c r="E357" s="156">
        <v>158</v>
      </c>
      <c r="F357" s="156">
        <v>180</v>
      </c>
      <c r="G357" s="24">
        <v>38</v>
      </c>
      <c r="H357" s="30">
        <f>G357/F357*100-100</f>
        <v>-78.888888888888886</v>
      </c>
      <c r="I357" s="248"/>
    </row>
    <row r="358" spans="1:9" s="9" customFormat="1" ht="30" customHeight="1" x14ac:dyDescent="0.2">
      <c r="A358" s="47" t="s">
        <v>331</v>
      </c>
      <c r="B358" s="309" t="s">
        <v>332</v>
      </c>
      <c r="C358" s="310"/>
      <c r="D358" s="310"/>
      <c r="E358" s="310"/>
      <c r="F358" s="310"/>
      <c r="G358" s="310"/>
      <c r="H358" s="310"/>
      <c r="I358" s="311"/>
    </row>
    <row r="359" spans="1:9" s="9" customFormat="1" ht="30" customHeight="1" x14ac:dyDescent="0.2">
      <c r="A359" s="105" t="s">
        <v>14</v>
      </c>
      <c r="B359" s="124" t="s">
        <v>333</v>
      </c>
      <c r="C359" s="3" t="s">
        <v>16</v>
      </c>
      <c r="D359" s="156" t="s">
        <v>57</v>
      </c>
      <c r="E359" s="156">
        <v>589</v>
      </c>
      <c r="F359" s="156">
        <v>510</v>
      </c>
      <c r="G359" s="24">
        <v>452</v>
      </c>
      <c r="H359" s="30">
        <f>G359/F359*100-100</f>
        <v>-11.372549019607845</v>
      </c>
      <c r="I359" s="247"/>
    </row>
    <row r="360" spans="1:9" s="9" customFormat="1" ht="30" customHeight="1" x14ac:dyDescent="0.2">
      <c r="A360" s="47" t="s">
        <v>334</v>
      </c>
      <c r="B360" s="309" t="s">
        <v>335</v>
      </c>
      <c r="C360" s="310"/>
      <c r="D360" s="310"/>
      <c r="E360" s="310"/>
      <c r="F360" s="310"/>
      <c r="G360" s="310"/>
      <c r="H360" s="310"/>
      <c r="I360" s="311"/>
    </row>
    <row r="361" spans="1:9" s="9" customFormat="1" ht="30" customHeight="1" x14ac:dyDescent="0.2">
      <c r="A361" s="105" t="s">
        <v>14</v>
      </c>
      <c r="B361" s="124" t="s">
        <v>336</v>
      </c>
      <c r="C361" s="3" t="s">
        <v>16</v>
      </c>
      <c r="D361" s="156" t="s">
        <v>57</v>
      </c>
      <c r="E361" s="156">
        <v>506</v>
      </c>
      <c r="F361" s="156">
        <v>483</v>
      </c>
      <c r="G361" s="24">
        <v>455</v>
      </c>
      <c r="H361" s="30">
        <f>G361/F361*100-100</f>
        <v>-5.7971014492753596</v>
      </c>
      <c r="I361" s="247"/>
    </row>
    <row r="362" spans="1:9" s="9" customFormat="1" ht="30" customHeight="1" x14ac:dyDescent="0.2">
      <c r="A362" s="47" t="s">
        <v>337</v>
      </c>
      <c r="B362" s="363" t="s">
        <v>338</v>
      </c>
      <c r="C362" s="364"/>
      <c r="D362" s="364"/>
      <c r="E362" s="364"/>
      <c r="F362" s="364"/>
      <c r="G362" s="364"/>
      <c r="H362" s="364"/>
      <c r="I362" s="365"/>
    </row>
    <row r="363" spans="1:9" s="9" customFormat="1" ht="30" customHeight="1" x14ac:dyDescent="0.2">
      <c r="A363" s="105" t="s">
        <v>14</v>
      </c>
      <c r="B363" s="124" t="s">
        <v>339</v>
      </c>
      <c r="C363" s="3" t="s">
        <v>16</v>
      </c>
      <c r="D363" s="156" t="s">
        <v>57</v>
      </c>
      <c r="E363" s="156">
        <v>3261</v>
      </c>
      <c r="F363" s="156">
        <v>4441</v>
      </c>
      <c r="G363" s="24">
        <v>3077</v>
      </c>
      <c r="H363" s="30">
        <f>G363/F363*100-100</f>
        <v>-30.713803197478043</v>
      </c>
      <c r="I363" s="249"/>
    </row>
    <row r="364" spans="1:9" s="9" customFormat="1" ht="30" customHeight="1" x14ac:dyDescent="0.2">
      <c r="A364" s="47" t="s">
        <v>340</v>
      </c>
      <c r="B364" s="309" t="s">
        <v>341</v>
      </c>
      <c r="C364" s="310"/>
      <c r="D364" s="310"/>
      <c r="E364" s="310"/>
      <c r="F364" s="310"/>
      <c r="G364" s="310"/>
      <c r="H364" s="310"/>
      <c r="I364" s="311"/>
    </row>
    <row r="365" spans="1:9" s="9" customFormat="1" ht="30" customHeight="1" x14ac:dyDescent="0.2">
      <c r="A365" s="105" t="s">
        <v>14</v>
      </c>
      <c r="B365" s="124" t="s">
        <v>342</v>
      </c>
      <c r="C365" s="3" t="s">
        <v>16</v>
      </c>
      <c r="D365" s="156" t="s">
        <v>343</v>
      </c>
      <c r="E365" s="156">
        <v>71964</v>
      </c>
      <c r="F365" s="156">
        <v>71257</v>
      </c>
      <c r="G365" s="156">
        <v>15556</v>
      </c>
      <c r="H365" s="30">
        <f>G365/F365*100-100</f>
        <v>-78.169162327911636</v>
      </c>
      <c r="I365" s="271" t="s">
        <v>1282</v>
      </c>
    </row>
    <row r="366" spans="1:9" s="9" customFormat="1" ht="38.25" customHeight="1" x14ac:dyDescent="0.2">
      <c r="A366" s="162" t="s">
        <v>344</v>
      </c>
      <c r="B366" s="375" t="s">
        <v>345</v>
      </c>
      <c r="C366" s="375"/>
      <c r="D366" s="375"/>
      <c r="E366" s="375"/>
      <c r="F366" s="375"/>
      <c r="G366" s="375"/>
      <c r="H366" s="375"/>
      <c r="I366" s="375"/>
    </row>
    <row r="367" spans="1:9" s="9" customFormat="1" ht="36" customHeight="1" x14ac:dyDescent="0.2">
      <c r="A367" s="104">
        <v>1</v>
      </c>
      <c r="B367" s="124" t="s">
        <v>342</v>
      </c>
      <c r="C367" s="3" t="s">
        <v>16</v>
      </c>
      <c r="D367" s="156" t="s">
        <v>343</v>
      </c>
      <c r="E367" s="156">
        <v>71964</v>
      </c>
      <c r="F367" s="156">
        <v>71257</v>
      </c>
      <c r="G367" s="156">
        <v>15556</v>
      </c>
      <c r="H367" s="30">
        <f>G367/F367*100-100</f>
        <v>-78.169162327911636</v>
      </c>
      <c r="I367" s="249"/>
    </row>
    <row r="368" spans="1:9" s="9" customFormat="1" ht="30" customHeight="1" x14ac:dyDescent="0.2">
      <c r="A368" s="3" t="s">
        <v>1373</v>
      </c>
      <c r="B368" s="356" t="s">
        <v>346</v>
      </c>
      <c r="C368" s="356"/>
      <c r="D368" s="356"/>
      <c r="E368" s="356"/>
      <c r="F368" s="356"/>
      <c r="G368" s="356"/>
      <c r="H368" s="356"/>
      <c r="I368" s="356"/>
    </row>
    <row r="369" spans="1:9" s="9" customFormat="1" ht="36.75" customHeight="1" x14ac:dyDescent="0.2">
      <c r="A369" s="112">
        <v>1</v>
      </c>
      <c r="B369" s="124" t="s">
        <v>347</v>
      </c>
      <c r="C369" s="3" t="s">
        <v>16</v>
      </c>
      <c r="D369" s="156" t="s">
        <v>343</v>
      </c>
      <c r="E369" s="156">
        <v>69289</v>
      </c>
      <c r="F369" s="156">
        <v>68557</v>
      </c>
      <c r="G369" s="3">
        <v>15325</v>
      </c>
      <c r="H369" s="30">
        <f>G369/F369*100-100</f>
        <v>-77.646338083638426</v>
      </c>
      <c r="I369" s="293"/>
    </row>
    <row r="370" spans="1:9" s="9" customFormat="1" ht="38.25" customHeight="1" x14ac:dyDescent="0.2">
      <c r="A370" s="104">
        <v>2</v>
      </c>
      <c r="B370" s="124" t="s">
        <v>348</v>
      </c>
      <c r="C370" s="3" t="s">
        <v>16</v>
      </c>
      <c r="D370" s="124" t="s">
        <v>349</v>
      </c>
      <c r="E370" s="156">
        <v>16</v>
      </c>
      <c r="F370" s="156">
        <v>16</v>
      </c>
      <c r="G370" s="3">
        <v>16</v>
      </c>
      <c r="H370" s="156">
        <f>G370/F370*100-100</f>
        <v>0</v>
      </c>
      <c r="I370" s="293"/>
    </row>
    <row r="371" spans="1:9" s="9" customFormat="1" ht="48" customHeight="1" x14ac:dyDescent="0.2">
      <c r="A371" s="105" t="s">
        <v>22</v>
      </c>
      <c r="B371" s="124" t="s">
        <v>350</v>
      </c>
      <c r="C371" s="3" t="s">
        <v>16</v>
      </c>
      <c r="D371" s="156" t="s">
        <v>343</v>
      </c>
      <c r="E371" s="156">
        <v>2675</v>
      </c>
      <c r="F371" s="156">
        <v>2700</v>
      </c>
      <c r="G371" s="156">
        <v>231</v>
      </c>
      <c r="H371" s="30">
        <f>G371/F371*100-100</f>
        <v>-91.444444444444443</v>
      </c>
      <c r="I371" s="271" t="s">
        <v>1282</v>
      </c>
    </row>
    <row r="372" spans="1:9" s="9" customFormat="1" ht="30" customHeight="1" x14ac:dyDescent="0.2">
      <c r="A372" s="47" t="s">
        <v>1374</v>
      </c>
      <c r="B372" s="341" t="s">
        <v>351</v>
      </c>
      <c r="C372" s="342"/>
      <c r="D372" s="342"/>
      <c r="E372" s="342"/>
      <c r="F372" s="342"/>
      <c r="G372" s="342"/>
      <c r="H372" s="342"/>
      <c r="I372" s="343"/>
    </row>
    <row r="373" spans="1:9" s="9" customFormat="1" ht="30" customHeight="1" x14ac:dyDescent="0.2">
      <c r="A373" s="105" t="s">
        <v>14</v>
      </c>
      <c r="B373" s="125" t="s">
        <v>352</v>
      </c>
      <c r="C373" s="3" t="s">
        <v>16</v>
      </c>
      <c r="D373" s="156" t="s">
        <v>57</v>
      </c>
      <c r="E373" s="3">
        <v>57</v>
      </c>
      <c r="F373" s="3">
        <v>70</v>
      </c>
      <c r="G373" s="3">
        <v>67</v>
      </c>
      <c r="H373" s="30">
        <f>G373/F373*100-100</f>
        <v>-4.2857142857142776</v>
      </c>
      <c r="I373" s="248"/>
    </row>
    <row r="374" spans="1:9" s="9" customFormat="1" ht="30" customHeight="1" x14ac:dyDescent="0.2">
      <c r="A374" s="66" t="s">
        <v>353</v>
      </c>
      <c r="B374" s="309" t="s">
        <v>354</v>
      </c>
      <c r="C374" s="310"/>
      <c r="D374" s="310"/>
      <c r="E374" s="310"/>
      <c r="F374" s="310"/>
      <c r="G374" s="310"/>
      <c r="H374" s="310"/>
      <c r="I374" s="311"/>
    </row>
    <row r="375" spans="1:9" s="9" customFormat="1" ht="45.75" customHeight="1" x14ac:dyDescent="0.2">
      <c r="A375" s="105" t="s">
        <v>14</v>
      </c>
      <c r="B375" s="124" t="s">
        <v>355</v>
      </c>
      <c r="C375" s="3" t="s">
        <v>16</v>
      </c>
      <c r="D375" s="156" t="s">
        <v>57</v>
      </c>
      <c r="E375" s="156">
        <v>120</v>
      </c>
      <c r="F375" s="156">
        <v>132</v>
      </c>
      <c r="G375" s="24">
        <v>120</v>
      </c>
      <c r="H375" s="30">
        <f>G375/F375*100-100</f>
        <v>-9.0909090909090935</v>
      </c>
      <c r="I375" s="249"/>
    </row>
    <row r="376" spans="1:9" s="9" customFormat="1" ht="30" customHeight="1" x14ac:dyDescent="0.2">
      <c r="A376" s="47" t="s">
        <v>356</v>
      </c>
      <c r="B376" s="309" t="s">
        <v>357</v>
      </c>
      <c r="C376" s="310"/>
      <c r="D376" s="310"/>
      <c r="E376" s="310"/>
      <c r="F376" s="310"/>
      <c r="G376" s="310"/>
      <c r="H376" s="310"/>
      <c r="I376" s="311"/>
    </row>
    <row r="377" spans="1:9" s="9" customFormat="1" ht="39" customHeight="1" x14ac:dyDescent="0.2">
      <c r="A377" s="105" t="s">
        <v>14</v>
      </c>
      <c r="B377" s="124" t="s">
        <v>358</v>
      </c>
      <c r="C377" s="3" t="s">
        <v>16</v>
      </c>
      <c r="D377" s="156" t="s">
        <v>57</v>
      </c>
      <c r="E377" s="156">
        <v>37</v>
      </c>
      <c r="F377" s="156">
        <v>39</v>
      </c>
      <c r="G377" s="156">
        <v>37</v>
      </c>
      <c r="H377" s="30">
        <f>G377/F377*100-100</f>
        <v>-5.1282051282051384</v>
      </c>
      <c r="I377" s="249"/>
    </row>
    <row r="378" spans="1:9" s="9" customFormat="1" ht="30" customHeight="1" x14ac:dyDescent="0.2">
      <c r="A378" s="47" t="s">
        <v>359</v>
      </c>
      <c r="B378" s="309" t="s">
        <v>360</v>
      </c>
      <c r="C378" s="310"/>
      <c r="D378" s="310"/>
      <c r="E378" s="310"/>
      <c r="F378" s="310"/>
      <c r="G378" s="310"/>
      <c r="H378" s="310"/>
      <c r="I378" s="311"/>
    </row>
    <row r="379" spans="1:9" s="9" customFormat="1" ht="30" customHeight="1" x14ac:dyDescent="0.2">
      <c r="A379" s="105" t="s">
        <v>14</v>
      </c>
      <c r="B379" s="124" t="s">
        <v>361</v>
      </c>
      <c r="C379" s="3" t="s">
        <v>16</v>
      </c>
      <c r="D379" s="156" t="s">
        <v>362</v>
      </c>
      <c r="E379" s="156">
        <v>100</v>
      </c>
      <c r="F379" s="156">
        <v>100</v>
      </c>
      <c r="G379" s="156">
        <v>100</v>
      </c>
      <c r="H379" s="156">
        <f>G379/F379*100-100</f>
        <v>0</v>
      </c>
      <c r="I379" s="249"/>
    </row>
    <row r="380" spans="1:9" s="9" customFormat="1" ht="30" customHeight="1" x14ac:dyDescent="0.2">
      <c r="A380" s="47" t="s">
        <v>1375</v>
      </c>
      <c r="B380" s="341" t="s">
        <v>363</v>
      </c>
      <c r="C380" s="342"/>
      <c r="D380" s="342"/>
      <c r="E380" s="342"/>
      <c r="F380" s="342"/>
      <c r="G380" s="342"/>
      <c r="H380" s="342"/>
      <c r="I380" s="343"/>
    </row>
    <row r="381" spans="1:9" s="9" customFormat="1" ht="30" customHeight="1" x14ac:dyDescent="0.2">
      <c r="A381" s="105" t="s">
        <v>14</v>
      </c>
      <c r="B381" s="124" t="s">
        <v>1167</v>
      </c>
      <c r="C381" s="3" t="s">
        <v>16</v>
      </c>
      <c r="D381" s="156" t="s">
        <v>57</v>
      </c>
      <c r="E381" s="156">
        <v>147</v>
      </c>
      <c r="F381" s="156">
        <v>150</v>
      </c>
      <c r="G381" s="156">
        <v>36</v>
      </c>
      <c r="H381" s="30">
        <f>G381/F381*100-100</f>
        <v>-76</v>
      </c>
      <c r="I381" s="249"/>
    </row>
    <row r="382" spans="1:9" s="9" customFormat="1" ht="30" customHeight="1" x14ac:dyDescent="0.2">
      <c r="A382" s="47" t="s">
        <v>1376</v>
      </c>
      <c r="B382" s="341" t="s">
        <v>364</v>
      </c>
      <c r="C382" s="342"/>
      <c r="D382" s="342"/>
      <c r="E382" s="342"/>
      <c r="F382" s="342"/>
      <c r="G382" s="342"/>
      <c r="H382" s="342"/>
      <c r="I382" s="343"/>
    </row>
    <row r="383" spans="1:9" s="9" customFormat="1" ht="30" customHeight="1" x14ac:dyDescent="0.2">
      <c r="A383" s="105" t="s">
        <v>14</v>
      </c>
      <c r="B383" s="124" t="s">
        <v>1168</v>
      </c>
      <c r="C383" s="3" t="s">
        <v>16</v>
      </c>
      <c r="D383" s="156" t="s">
        <v>57</v>
      </c>
      <c r="E383" s="156">
        <v>1960</v>
      </c>
      <c r="F383" s="24">
        <v>1738</v>
      </c>
      <c r="G383" s="3">
        <v>0</v>
      </c>
      <c r="H383" s="30">
        <f>G383/F383*100-100</f>
        <v>-100</v>
      </c>
      <c r="I383" s="271" t="s">
        <v>1295</v>
      </c>
    </row>
    <row r="384" spans="1:9" s="9" customFormat="1" ht="30" customHeight="1" x14ac:dyDescent="0.2">
      <c r="A384" s="47" t="s">
        <v>1377</v>
      </c>
      <c r="B384" s="341" t="s">
        <v>365</v>
      </c>
      <c r="C384" s="342"/>
      <c r="D384" s="342"/>
      <c r="E384" s="342"/>
      <c r="F384" s="342"/>
      <c r="G384" s="342"/>
      <c r="H384" s="342"/>
      <c r="I384" s="343"/>
    </row>
    <row r="385" spans="1:9" s="9" customFormat="1" ht="30" customHeight="1" x14ac:dyDescent="0.2">
      <c r="A385" s="105" t="s">
        <v>14</v>
      </c>
      <c r="B385" s="124" t="s">
        <v>366</v>
      </c>
      <c r="C385" s="3" t="s">
        <v>16</v>
      </c>
      <c r="D385" s="156" t="s">
        <v>57</v>
      </c>
      <c r="E385" s="156">
        <v>80</v>
      </c>
      <c r="F385" s="156">
        <v>60</v>
      </c>
      <c r="G385" s="156">
        <v>0</v>
      </c>
      <c r="H385" s="156">
        <f>G385/F385*100-100</f>
        <v>-100</v>
      </c>
      <c r="I385" s="271" t="s">
        <v>1296</v>
      </c>
    </row>
    <row r="386" spans="1:9" s="9" customFormat="1" ht="30" customHeight="1" x14ac:dyDescent="0.2">
      <c r="A386" s="47" t="s">
        <v>1378</v>
      </c>
      <c r="B386" s="341" t="s">
        <v>367</v>
      </c>
      <c r="C386" s="342"/>
      <c r="D386" s="342"/>
      <c r="E386" s="342"/>
      <c r="F386" s="342"/>
      <c r="G386" s="342"/>
      <c r="H386" s="342"/>
      <c r="I386" s="343"/>
    </row>
    <row r="387" spans="1:9" s="9" customFormat="1" ht="30" customHeight="1" x14ac:dyDescent="0.2">
      <c r="A387" s="105" t="s">
        <v>14</v>
      </c>
      <c r="B387" s="124" t="s">
        <v>368</v>
      </c>
      <c r="C387" s="3" t="s">
        <v>16</v>
      </c>
      <c r="D387" s="156" t="s">
        <v>57</v>
      </c>
      <c r="E387" s="156">
        <v>100</v>
      </c>
      <c r="F387" s="156">
        <v>100</v>
      </c>
      <c r="G387" s="156">
        <v>100</v>
      </c>
      <c r="H387" s="156">
        <f>G387/F387*100-100</f>
        <v>0</v>
      </c>
      <c r="I387" s="249"/>
    </row>
    <row r="388" spans="1:9" s="9" customFormat="1" ht="30" customHeight="1" x14ac:dyDescent="0.2">
      <c r="A388" s="47" t="s">
        <v>369</v>
      </c>
      <c r="B388" s="309" t="s">
        <v>370</v>
      </c>
      <c r="C388" s="310"/>
      <c r="D388" s="310"/>
      <c r="E388" s="310"/>
      <c r="F388" s="310"/>
      <c r="G388" s="310"/>
      <c r="H388" s="310"/>
      <c r="I388" s="311"/>
    </row>
    <row r="389" spans="1:9" s="9" customFormat="1" ht="30" customHeight="1" x14ac:dyDescent="0.2">
      <c r="A389" s="105" t="s">
        <v>14</v>
      </c>
      <c r="B389" s="124" t="s">
        <v>371</v>
      </c>
      <c r="C389" s="3" t="s">
        <v>16</v>
      </c>
      <c r="D389" s="156" t="s">
        <v>57</v>
      </c>
      <c r="E389" s="24">
        <v>234</v>
      </c>
      <c r="F389" s="156">
        <v>232</v>
      </c>
      <c r="G389" s="24">
        <v>232</v>
      </c>
      <c r="H389" s="30">
        <f>G389/F389*100-100</f>
        <v>0</v>
      </c>
      <c r="I389" s="249"/>
    </row>
    <row r="390" spans="1:9" s="9" customFormat="1" ht="30" customHeight="1" x14ac:dyDescent="0.2">
      <c r="A390" s="47" t="s">
        <v>372</v>
      </c>
      <c r="B390" s="309" t="s">
        <v>1169</v>
      </c>
      <c r="C390" s="310"/>
      <c r="D390" s="310"/>
      <c r="E390" s="310"/>
      <c r="F390" s="310"/>
      <c r="G390" s="310"/>
      <c r="H390" s="310"/>
      <c r="I390" s="311"/>
    </row>
    <row r="391" spans="1:9" s="9" customFormat="1" ht="30" customHeight="1" x14ac:dyDescent="0.2">
      <c r="A391" s="105" t="s">
        <v>14</v>
      </c>
      <c r="B391" s="124" t="s">
        <v>373</v>
      </c>
      <c r="C391" s="3" t="s">
        <v>16</v>
      </c>
      <c r="D391" s="156" t="s">
        <v>374</v>
      </c>
      <c r="E391" s="24">
        <v>102</v>
      </c>
      <c r="F391" s="156">
        <v>120</v>
      </c>
      <c r="G391" s="3">
        <v>15</v>
      </c>
      <c r="H391" s="30">
        <f>G391/F391*100-100</f>
        <v>-87.5</v>
      </c>
      <c r="I391" s="271" t="s">
        <v>1282</v>
      </c>
    </row>
    <row r="392" spans="1:9" s="9" customFormat="1" ht="30" hidden="1" customHeight="1" x14ac:dyDescent="0.2">
      <c r="A392" s="47" t="s">
        <v>375</v>
      </c>
      <c r="B392" s="363" t="s">
        <v>376</v>
      </c>
      <c r="C392" s="364"/>
      <c r="D392" s="364"/>
      <c r="E392" s="364"/>
      <c r="F392" s="364"/>
      <c r="G392" s="364"/>
      <c r="H392" s="364"/>
      <c r="I392" s="365"/>
    </row>
    <row r="393" spans="1:9" s="9" customFormat="1" ht="30" hidden="1" customHeight="1" x14ac:dyDescent="0.2">
      <c r="A393" s="23" t="s">
        <v>14</v>
      </c>
      <c r="B393" s="124" t="s">
        <v>377</v>
      </c>
      <c r="C393" s="3" t="s">
        <v>16</v>
      </c>
      <c r="D393" s="156" t="s">
        <v>57</v>
      </c>
      <c r="E393" s="156">
        <v>0</v>
      </c>
      <c r="F393" s="156">
        <v>0</v>
      </c>
      <c r="G393" s="156">
        <v>0</v>
      </c>
      <c r="H393" s="30" t="s">
        <v>97</v>
      </c>
      <c r="I393" s="249"/>
    </row>
    <row r="394" spans="1:9" s="9" customFormat="1" ht="30" hidden="1" customHeight="1" x14ac:dyDescent="0.2">
      <c r="A394" s="47" t="s">
        <v>381</v>
      </c>
      <c r="B394" s="309" t="s">
        <v>379</v>
      </c>
      <c r="C394" s="310"/>
      <c r="D394" s="310"/>
      <c r="E394" s="310"/>
      <c r="F394" s="310"/>
      <c r="G394" s="310"/>
      <c r="H394" s="310"/>
      <c r="I394" s="311"/>
    </row>
    <row r="395" spans="1:9" s="9" customFormat="1" ht="30" hidden="1" customHeight="1" x14ac:dyDescent="0.2">
      <c r="A395" s="23" t="s">
        <v>14</v>
      </c>
      <c r="B395" s="124" t="s">
        <v>380</v>
      </c>
      <c r="C395" s="3" t="s">
        <v>16</v>
      </c>
      <c r="D395" s="156" t="s">
        <v>57</v>
      </c>
      <c r="E395" s="156">
        <v>0</v>
      </c>
      <c r="F395" s="156">
        <v>0</v>
      </c>
      <c r="G395" s="156">
        <v>0</v>
      </c>
      <c r="H395" s="156" t="s">
        <v>97</v>
      </c>
      <c r="I395" s="249"/>
    </row>
    <row r="396" spans="1:9" s="9" customFormat="1" ht="30" customHeight="1" x14ac:dyDescent="0.2">
      <c r="A396" s="47" t="s">
        <v>375</v>
      </c>
      <c r="B396" s="363" t="s">
        <v>382</v>
      </c>
      <c r="C396" s="364"/>
      <c r="D396" s="364"/>
      <c r="E396" s="364"/>
      <c r="F396" s="364"/>
      <c r="G396" s="364"/>
      <c r="H396" s="364"/>
      <c r="I396" s="365"/>
    </row>
    <row r="397" spans="1:9" s="9" customFormat="1" ht="45" customHeight="1" x14ac:dyDescent="0.2">
      <c r="A397" s="105" t="s">
        <v>14</v>
      </c>
      <c r="B397" s="124" t="s">
        <v>383</v>
      </c>
      <c r="C397" s="3" t="s">
        <v>16</v>
      </c>
      <c r="D397" s="156" t="s">
        <v>57</v>
      </c>
      <c r="E397" s="156">
        <v>59</v>
      </c>
      <c r="F397" s="24">
        <v>111</v>
      </c>
      <c r="G397" s="24">
        <v>13</v>
      </c>
      <c r="H397" s="53">
        <f>G397/F397*100-100</f>
        <v>-88.288288288288285</v>
      </c>
      <c r="I397" s="271" t="s">
        <v>1282</v>
      </c>
    </row>
    <row r="398" spans="1:9" s="9" customFormat="1" ht="30" customHeight="1" x14ac:dyDescent="0.2">
      <c r="A398" s="47" t="s">
        <v>378</v>
      </c>
      <c r="B398" s="353" t="s">
        <v>1379</v>
      </c>
      <c r="C398" s="354"/>
      <c r="D398" s="354"/>
      <c r="E398" s="354"/>
      <c r="F398" s="354"/>
      <c r="G398" s="354"/>
      <c r="H398" s="354"/>
      <c r="I398" s="355"/>
    </row>
    <row r="399" spans="1:9" s="9" customFormat="1" ht="32.25" customHeight="1" x14ac:dyDescent="0.25">
      <c r="A399" s="105" t="s">
        <v>14</v>
      </c>
      <c r="B399" s="256" t="s">
        <v>1383</v>
      </c>
      <c r="C399" s="3" t="s">
        <v>16</v>
      </c>
      <c r="D399" s="244" t="s">
        <v>57</v>
      </c>
      <c r="E399" s="251">
        <v>1029</v>
      </c>
      <c r="F399" s="251">
        <v>1434</v>
      </c>
      <c r="G399" s="251">
        <v>1071</v>
      </c>
      <c r="H399" s="268">
        <f>G399/F399*100-100</f>
        <v>-25.313807531380746</v>
      </c>
      <c r="I399" s="278"/>
    </row>
    <row r="400" spans="1:9" s="9" customFormat="1" ht="30" customHeight="1" x14ac:dyDescent="0.25">
      <c r="A400" s="47" t="s">
        <v>381</v>
      </c>
      <c r="B400" s="369" t="s">
        <v>1384</v>
      </c>
      <c r="C400" s="370"/>
      <c r="D400" s="370"/>
      <c r="E400" s="370"/>
      <c r="F400" s="370"/>
      <c r="G400" s="370"/>
      <c r="H400" s="370"/>
      <c r="I400" s="371"/>
    </row>
    <row r="401" spans="1:9" s="9" customFormat="1" ht="30" customHeight="1" x14ac:dyDescent="0.25">
      <c r="A401" s="105" t="s">
        <v>14</v>
      </c>
      <c r="B401" s="256" t="s">
        <v>1382</v>
      </c>
      <c r="C401" s="3" t="s">
        <v>16</v>
      </c>
      <c r="D401" s="244" t="s">
        <v>57</v>
      </c>
      <c r="E401" s="251">
        <v>1</v>
      </c>
      <c r="F401" s="251">
        <v>2</v>
      </c>
      <c r="G401" s="251">
        <v>0</v>
      </c>
      <c r="H401" s="251">
        <f>G401/F401*100-100</f>
        <v>-100</v>
      </c>
      <c r="I401" s="278"/>
    </row>
    <row r="402" spans="1:9" s="9" customFormat="1" x14ac:dyDescent="0.25">
      <c r="A402" s="47" t="s">
        <v>1297</v>
      </c>
      <c r="B402" s="372" t="s">
        <v>1381</v>
      </c>
      <c r="C402" s="373"/>
      <c r="D402" s="373"/>
      <c r="E402" s="373"/>
      <c r="F402" s="373"/>
      <c r="G402" s="373"/>
      <c r="H402" s="373"/>
      <c r="I402" s="374"/>
    </row>
    <row r="403" spans="1:9" s="9" customFormat="1" ht="66" customHeight="1" x14ac:dyDescent="0.25">
      <c r="A403" s="105" t="s">
        <v>14</v>
      </c>
      <c r="B403" s="256" t="s">
        <v>1380</v>
      </c>
      <c r="C403" s="3" t="s">
        <v>16</v>
      </c>
      <c r="D403" s="120" t="s">
        <v>362</v>
      </c>
      <c r="E403" s="251">
        <v>0</v>
      </c>
      <c r="F403" s="251">
        <v>100</v>
      </c>
      <c r="G403" s="251">
        <v>0</v>
      </c>
      <c r="H403" s="251">
        <f>G403/F403*100-100</f>
        <v>-100</v>
      </c>
      <c r="I403" s="270" t="s">
        <v>1287</v>
      </c>
    </row>
    <row r="404" spans="1:9" s="9" customFormat="1" ht="30" customHeight="1" x14ac:dyDescent="0.2">
      <c r="A404" s="55" t="s">
        <v>384</v>
      </c>
      <c r="B404" s="366" t="s">
        <v>385</v>
      </c>
      <c r="C404" s="367"/>
      <c r="D404" s="367"/>
      <c r="E404" s="367"/>
      <c r="F404" s="367"/>
      <c r="G404" s="367"/>
      <c r="H404" s="367"/>
      <c r="I404" s="368"/>
    </row>
    <row r="405" spans="1:9" s="9" customFormat="1" ht="47.25" customHeight="1" x14ac:dyDescent="0.2">
      <c r="A405" s="104">
        <v>1</v>
      </c>
      <c r="B405" s="124" t="s">
        <v>386</v>
      </c>
      <c r="C405" s="3" t="s">
        <v>16</v>
      </c>
      <c r="D405" s="156" t="s">
        <v>387</v>
      </c>
      <c r="E405" s="30">
        <v>549</v>
      </c>
      <c r="F405" s="24">
        <v>550</v>
      </c>
      <c r="G405" s="24">
        <v>139.80000000000001</v>
      </c>
      <c r="H405" s="53">
        <f>G405/F405*100-100</f>
        <v>-74.581818181818178</v>
      </c>
      <c r="I405" s="249"/>
    </row>
    <row r="406" spans="1:9" s="9" customFormat="1" ht="45" customHeight="1" x14ac:dyDescent="0.2">
      <c r="A406" s="105" t="s">
        <v>18</v>
      </c>
      <c r="B406" s="124" t="s">
        <v>388</v>
      </c>
      <c r="C406" s="3" t="s">
        <v>16</v>
      </c>
      <c r="D406" s="156" t="s">
        <v>362</v>
      </c>
      <c r="E406" s="24">
        <v>79</v>
      </c>
      <c r="F406" s="24">
        <v>80</v>
      </c>
      <c r="G406" s="24">
        <v>80</v>
      </c>
      <c r="H406" s="30">
        <f>G406/F406*100-100</f>
        <v>0</v>
      </c>
      <c r="I406" s="249"/>
    </row>
    <row r="407" spans="1:9" s="12" customFormat="1" ht="30" customHeight="1" x14ac:dyDescent="0.2">
      <c r="A407" s="47" t="s">
        <v>389</v>
      </c>
      <c r="B407" s="309" t="s">
        <v>390</v>
      </c>
      <c r="C407" s="310"/>
      <c r="D407" s="310"/>
      <c r="E407" s="310"/>
      <c r="F407" s="310"/>
      <c r="G407" s="310"/>
      <c r="H407" s="310"/>
      <c r="I407" s="311"/>
    </row>
    <row r="408" spans="1:9" s="9" customFormat="1" ht="30" customHeight="1" x14ac:dyDescent="0.2">
      <c r="A408" s="104">
        <v>1</v>
      </c>
      <c r="B408" s="124" t="s">
        <v>391</v>
      </c>
      <c r="C408" s="3" t="s">
        <v>16</v>
      </c>
      <c r="D408" s="156" t="s">
        <v>387</v>
      </c>
      <c r="E408" s="30">
        <v>549</v>
      </c>
      <c r="F408" s="24">
        <v>550</v>
      </c>
      <c r="G408" s="24">
        <v>139.80000000000001</v>
      </c>
      <c r="H408" s="53">
        <f>G408/F408*100-100</f>
        <v>-74.581818181818178</v>
      </c>
      <c r="I408" s="249"/>
    </row>
    <row r="409" spans="1:9" s="9" customFormat="1" ht="30" customHeight="1" x14ac:dyDescent="0.2">
      <c r="A409" s="104">
        <v>2</v>
      </c>
      <c r="B409" s="124" t="s">
        <v>392</v>
      </c>
      <c r="C409" s="3" t="s">
        <v>16</v>
      </c>
      <c r="D409" s="156" t="s">
        <v>362</v>
      </c>
      <c r="E409" s="156">
        <v>90</v>
      </c>
      <c r="F409" s="156">
        <v>90</v>
      </c>
      <c r="G409" s="3">
        <v>90</v>
      </c>
      <c r="H409" s="30">
        <f>G409/F409*100-100</f>
        <v>0</v>
      </c>
      <c r="I409" s="293"/>
    </row>
    <row r="410" spans="1:9" s="9" customFormat="1" ht="30" customHeight="1" x14ac:dyDescent="0.2">
      <c r="A410" s="104">
        <v>3</v>
      </c>
      <c r="B410" s="124" t="s">
        <v>393</v>
      </c>
      <c r="C410" s="3" t="s">
        <v>16</v>
      </c>
      <c r="D410" s="156" t="s">
        <v>362</v>
      </c>
      <c r="E410" s="24">
        <v>79</v>
      </c>
      <c r="F410" s="24">
        <v>80</v>
      </c>
      <c r="G410" s="24">
        <v>80</v>
      </c>
      <c r="H410" s="30">
        <f>G410/F410*100-100</f>
        <v>0</v>
      </c>
      <c r="I410" s="249"/>
    </row>
    <row r="411" spans="1:9" s="9" customFormat="1" ht="30" customHeight="1" x14ac:dyDescent="0.2">
      <c r="A411" s="55" t="s">
        <v>394</v>
      </c>
      <c r="B411" s="324" t="s">
        <v>395</v>
      </c>
      <c r="C411" s="325"/>
      <c r="D411" s="325"/>
      <c r="E411" s="325"/>
      <c r="F411" s="325"/>
      <c r="G411" s="325"/>
      <c r="H411" s="325"/>
      <c r="I411" s="326"/>
    </row>
    <row r="412" spans="1:9" s="9" customFormat="1" ht="36.75" customHeight="1" x14ac:dyDescent="0.2">
      <c r="A412" s="104">
        <v>1</v>
      </c>
      <c r="B412" s="124" t="s">
        <v>396</v>
      </c>
      <c r="C412" s="49" t="s">
        <v>20</v>
      </c>
      <c r="D412" s="156" t="s">
        <v>255</v>
      </c>
      <c r="E412" s="156">
        <v>0.89</v>
      </c>
      <c r="F412" s="156">
        <v>0.86</v>
      </c>
      <c r="G412" s="156">
        <v>0.89</v>
      </c>
      <c r="H412" s="30">
        <f>G412/F412*100-100</f>
        <v>3.4883720930232585</v>
      </c>
      <c r="I412" s="269" t="s">
        <v>1281</v>
      </c>
    </row>
    <row r="413" spans="1:9" s="9" customFormat="1" ht="30" customHeight="1" x14ac:dyDescent="0.2">
      <c r="A413" s="104">
        <v>2</v>
      </c>
      <c r="B413" s="124" t="s">
        <v>397</v>
      </c>
      <c r="C413" s="3" t="s">
        <v>16</v>
      </c>
      <c r="D413" s="156" t="s">
        <v>255</v>
      </c>
      <c r="E413" s="156">
        <v>81</v>
      </c>
      <c r="F413" s="156">
        <v>81.5</v>
      </c>
      <c r="G413" s="156">
        <v>81.3</v>
      </c>
      <c r="H413" s="30">
        <f>G413/F413*100-100</f>
        <v>-0.24539877300613</v>
      </c>
      <c r="I413" s="294"/>
    </row>
    <row r="414" spans="1:9" s="9" customFormat="1" ht="30" customHeight="1" x14ac:dyDescent="0.2">
      <c r="A414" s="104">
        <v>3</v>
      </c>
      <c r="B414" s="124" t="s">
        <v>398</v>
      </c>
      <c r="C414" s="3" t="s">
        <v>16</v>
      </c>
      <c r="D414" s="156" t="s">
        <v>255</v>
      </c>
      <c r="E414" s="24">
        <v>54</v>
      </c>
      <c r="F414" s="24">
        <v>54</v>
      </c>
      <c r="G414" s="24">
        <v>0</v>
      </c>
      <c r="H414" s="30">
        <f>G414/F414*100-100</f>
        <v>-100</v>
      </c>
      <c r="I414" s="295"/>
    </row>
    <row r="415" spans="1:9" s="12" customFormat="1" ht="30" customHeight="1" x14ac:dyDescent="0.2">
      <c r="A415" s="47" t="s">
        <v>399</v>
      </c>
      <c r="B415" s="309" t="s">
        <v>400</v>
      </c>
      <c r="C415" s="310"/>
      <c r="D415" s="310"/>
      <c r="E415" s="310"/>
      <c r="F415" s="310"/>
      <c r="G415" s="310"/>
      <c r="H415" s="310"/>
      <c r="I415" s="311"/>
    </row>
    <row r="416" spans="1:9" s="9" customFormat="1" ht="30" customHeight="1" x14ac:dyDescent="0.2">
      <c r="A416" s="104">
        <v>1</v>
      </c>
      <c r="B416" s="124" t="s">
        <v>401</v>
      </c>
      <c r="C416" s="5" t="s">
        <v>244</v>
      </c>
      <c r="D416" s="156" t="s">
        <v>255</v>
      </c>
      <c r="E416" s="156">
        <v>0.89</v>
      </c>
      <c r="F416" s="156">
        <v>0.86</v>
      </c>
      <c r="G416" s="156">
        <v>0.89</v>
      </c>
      <c r="H416" s="30">
        <f>G416/F416*100-100</f>
        <v>3.4883720930232585</v>
      </c>
      <c r="I416" s="269" t="s">
        <v>1281</v>
      </c>
    </row>
    <row r="417" spans="1:9" s="9" customFormat="1" ht="30" customHeight="1" x14ac:dyDescent="0.2">
      <c r="A417" s="105" t="s">
        <v>18</v>
      </c>
      <c r="B417" s="124" t="s">
        <v>397</v>
      </c>
      <c r="C417" s="3" t="s">
        <v>16</v>
      </c>
      <c r="D417" s="156" t="s">
        <v>255</v>
      </c>
      <c r="E417" s="156">
        <v>81</v>
      </c>
      <c r="F417" s="156">
        <v>81.5</v>
      </c>
      <c r="G417" s="156">
        <v>81.3</v>
      </c>
      <c r="H417" s="30">
        <f>G417/F417*100-100</f>
        <v>-0.24539877300613</v>
      </c>
      <c r="I417" s="296"/>
    </row>
    <row r="418" spans="1:9" s="9" customFormat="1" ht="30" customHeight="1" x14ac:dyDescent="0.2">
      <c r="A418" s="47" t="s">
        <v>402</v>
      </c>
      <c r="B418" s="341" t="s">
        <v>403</v>
      </c>
      <c r="C418" s="342"/>
      <c r="D418" s="342"/>
      <c r="E418" s="342"/>
      <c r="F418" s="342"/>
      <c r="G418" s="342"/>
      <c r="H418" s="342"/>
      <c r="I418" s="343"/>
    </row>
    <row r="419" spans="1:9" s="9" customFormat="1" ht="30" customHeight="1" x14ac:dyDescent="0.2">
      <c r="A419" s="105" t="s">
        <v>14</v>
      </c>
      <c r="B419" s="124" t="s">
        <v>404</v>
      </c>
      <c r="C419" s="3" t="s">
        <v>16</v>
      </c>
      <c r="D419" s="156" t="s">
        <v>405</v>
      </c>
      <c r="E419" s="156">
        <v>25</v>
      </c>
      <c r="F419" s="156">
        <v>25</v>
      </c>
      <c r="G419" s="3">
        <v>3</v>
      </c>
      <c r="H419" s="156">
        <f>G419/F419*100-100</f>
        <v>-88</v>
      </c>
      <c r="I419" s="269" t="s">
        <v>1298</v>
      </c>
    </row>
    <row r="420" spans="1:9" s="9" customFormat="1" ht="35.25" customHeight="1" x14ac:dyDescent="0.2">
      <c r="A420" s="47" t="s">
        <v>406</v>
      </c>
      <c r="B420" s="341" t="s">
        <v>407</v>
      </c>
      <c r="C420" s="342"/>
      <c r="D420" s="342"/>
      <c r="E420" s="342"/>
      <c r="F420" s="342"/>
      <c r="G420" s="342"/>
      <c r="H420" s="342"/>
      <c r="I420" s="343"/>
    </row>
    <row r="421" spans="1:9" s="9" customFormat="1" ht="30" customHeight="1" x14ac:dyDescent="0.2">
      <c r="A421" s="105" t="s">
        <v>14</v>
      </c>
      <c r="B421" s="124" t="s">
        <v>408</v>
      </c>
      <c r="C421" s="3" t="s">
        <v>16</v>
      </c>
      <c r="D421" s="156" t="s">
        <v>405</v>
      </c>
      <c r="E421" s="156">
        <v>47</v>
      </c>
      <c r="F421" s="156">
        <v>50</v>
      </c>
      <c r="G421" s="24">
        <v>46</v>
      </c>
      <c r="H421" s="30">
        <f>G421/F421*100-100</f>
        <v>-8</v>
      </c>
      <c r="I421" s="249"/>
    </row>
    <row r="422" spans="1:9" s="9" customFormat="1" ht="30" customHeight="1" x14ac:dyDescent="0.2">
      <c r="A422" s="47" t="s">
        <v>409</v>
      </c>
      <c r="B422" s="341" t="s">
        <v>410</v>
      </c>
      <c r="C422" s="342"/>
      <c r="D422" s="342"/>
      <c r="E422" s="342"/>
      <c r="F422" s="342"/>
      <c r="G422" s="342"/>
      <c r="H422" s="342"/>
      <c r="I422" s="343"/>
    </row>
    <row r="423" spans="1:9" s="9" customFormat="1" ht="53.25" customHeight="1" x14ac:dyDescent="0.2">
      <c r="A423" s="105" t="s">
        <v>14</v>
      </c>
      <c r="B423" s="124" t="s">
        <v>411</v>
      </c>
      <c r="C423" s="3" t="s">
        <v>16</v>
      </c>
      <c r="D423" s="156" t="s">
        <v>405</v>
      </c>
      <c r="E423" s="156">
        <v>120</v>
      </c>
      <c r="F423" s="156">
        <v>138</v>
      </c>
      <c r="G423" s="24">
        <v>123</v>
      </c>
      <c r="H423" s="30">
        <f>G423/F423*100-100</f>
        <v>-10.869565217391312</v>
      </c>
      <c r="I423" s="249"/>
    </row>
    <row r="424" spans="1:9" s="9" customFormat="1" ht="30" customHeight="1" x14ac:dyDescent="0.2">
      <c r="A424" s="47" t="s">
        <v>412</v>
      </c>
      <c r="B424" s="341" t="s">
        <v>413</v>
      </c>
      <c r="C424" s="342"/>
      <c r="D424" s="342"/>
      <c r="E424" s="342"/>
      <c r="F424" s="342"/>
      <c r="G424" s="342"/>
      <c r="H424" s="342"/>
      <c r="I424" s="343"/>
    </row>
    <row r="425" spans="1:9" s="9" customFormat="1" ht="30" customHeight="1" x14ac:dyDescent="0.2">
      <c r="A425" s="105" t="s">
        <v>14</v>
      </c>
      <c r="B425" s="124" t="s">
        <v>414</v>
      </c>
      <c r="C425" s="3" t="s">
        <v>16</v>
      </c>
      <c r="D425" s="156" t="s">
        <v>405</v>
      </c>
      <c r="E425" s="156">
        <v>30</v>
      </c>
      <c r="F425" s="156">
        <v>35</v>
      </c>
      <c r="G425" s="24">
        <v>30</v>
      </c>
      <c r="H425" s="30">
        <f>G425/F425*100-100</f>
        <v>-14.285714285714292</v>
      </c>
      <c r="I425" s="249"/>
    </row>
    <row r="426" spans="1:9" s="12" customFormat="1" ht="30" customHeight="1" x14ac:dyDescent="0.2">
      <c r="A426" s="47" t="s">
        <v>415</v>
      </c>
      <c r="B426" s="319" t="s">
        <v>416</v>
      </c>
      <c r="C426" s="320"/>
      <c r="D426" s="320"/>
      <c r="E426" s="320"/>
      <c r="F426" s="320"/>
      <c r="G426" s="320"/>
      <c r="H426" s="320"/>
      <c r="I426" s="321"/>
    </row>
    <row r="427" spans="1:9" s="9" customFormat="1" ht="30" customHeight="1" x14ac:dyDescent="0.2">
      <c r="A427" s="116" t="s">
        <v>14</v>
      </c>
      <c r="B427" s="125" t="s">
        <v>417</v>
      </c>
      <c r="C427" s="3" t="s">
        <v>16</v>
      </c>
      <c r="D427" s="3" t="s">
        <v>405</v>
      </c>
      <c r="E427" s="3">
        <v>4927</v>
      </c>
      <c r="F427" s="24">
        <v>4900</v>
      </c>
      <c r="G427" s="24">
        <v>4928</v>
      </c>
      <c r="H427" s="30">
        <f>G427/F427*100-100</f>
        <v>0.57142857142858361</v>
      </c>
      <c r="I427" s="286"/>
    </row>
    <row r="428" spans="1:9" s="9" customFormat="1" ht="30" customHeight="1" x14ac:dyDescent="0.2">
      <c r="A428" s="47" t="s">
        <v>418</v>
      </c>
      <c r="B428" s="309" t="s">
        <v>419</v>
      </c>
      <c r="C428" s="310"/>
      <c r="D428" s="310"/>
      <c r="E428" s="310"/>
      <c r="F428" s="310"/>
      <c r="G428" s="310"/>
      <c r="H428" s="310"/>
      <c r="I428" s="311"/>
    </row>
    <row r="429" spans="1:9" s="9" customFormat="1" ht="49.5" customHeight="1" x14ac:dyDescent="0.2">
      <c r="A429" s="23" t="s">
        <v>14</v>
      </c>
      <c r="B429" s="124" t="s">
        <v>420</v>
      </c>
      <c r="C429" s="3" t="s">
        <v>16</v>
      </c>
      <c r="D429" s="156" t="s">
        <v>255</v>
      </c>
      <c r="E429" s="156">
        <v>54</v>
      </c>
      <c r="F429" s="156">
        <v>54</v>
      </c>
      <c r="G429" s="3">
        <v>0</v>
      </c>
      <c r="H429" s="30">
        <f>G429/F429*100-100</f>
        <v>-100</v>
      </c>
      <c r="I429" s="269" t="s">
        <v>1287</v>
      </c>
    </row>
    <row r="430" spans="1:9" s="9" customFormat="1" ht="30" hidden="1" customHeight="1" x14ac:dyDescent="0.2">
      <c r="A430" s="47" t="s">
        <v>421</v>
      </c>
      <c r="B430" s="341" t="s">
        <v>422</v>
      </c>
      <c r="C430" s="342"/>
      <c r="D430" s="342"/>
      <c r="E430" s="342"/>
      <c r="F430" s="342"/>
      <c r="G430" s="342"/>
      <c r="H430" s="342"/>
      <c r="I430" s="343"/>
    </row>
    <row r="431" spans="1:9" s="9" customFormat="1" ht="30" hidden="1" customHeight="1" x14ac:dyDescent="0.2">
      <c r="A431" s="23" t="s">
        <v>14</v>
      </c>
      <c r="B431" s="124" t="s">
        <v>423</v>
      </c>
      <c r="C431" s="3" t="s">
        <v>16</v>
      </c>
      <c r="D431" s="156" t="s">
        <v>424</v>
      </c>
      <c r="E431" s="161" t="s">
        <v>1288</v>
      </c>
      <c r="F431" s="161" t="s">
        <v>1289</v>
      </c>
      <c r="G431" s="161" t="s">
        <v>1289</v>
      </c>
      <c r="H431" s="30" t="e">
        <f>G431/F431*100-100</f>
        <v>#DIV/0!</v>
      </c>
      <c r="I431" s="137" t="s">
        <v>1290</v>
      </c>
    </row>
    <row r="432" spans="1:9" s="9" customFormat="1" ht="30" customHeight="1" x14ac:dyDescent="0.2">
      <c r="A432" s="47" t="s">
        <v>421</v>
      </c>
      <c r="B432" s="341" t="s">
        <v>426</v>
      </c>
      <c r="C432" s="342"/>
      <c r="D432" s="342"/>
      <c r="E432" s="342"/>
      <c r="F432" s="342"/>
      <c r="G432" s="342"/>
      <c r="H432" s="342"/>
      <c r="I432" s="343"/>
    </row>
    <row r="433" spans="1:9" s="9" customFormat="1" ht="30" customHeight="1" x14ac:dyDescent="0.2">
      <c r="A433" s="23" t="s">
        <v>14</v>
      </c>
      <c r="B433" s="124" t="s">
        <v>427</v>
      </c>
      <c r="C433" s="3" t="s">
        <v>16</v>
      </c>
      <c r="D433" s="156" t="s">
        <v>405</v>
      </c>
      <c r="E433" s="156">
        <v>6</v>
      </c>
      <c r="F433" s="156">
        <v>7</v>
      </c>
      <c r="G433" s="156">
        <v>0</v>
      </c>
      <c r="H433" s="30">
        <f>G433/F433*100-100</f>
        <v>-100</v>
      </c>
      <c r="I433" s="277" t="s">
        <v>1291</v>
      </c>
    </row>
    <row r="434" spans="1:9" s="9" customFormat="1" ht="30" customHeight="1" x14ac:dyDescent="0.2">
      <c r="A434" s="47" t="s">
        <v>425</v>
      </c>
      <c r="B434" s="341" t="s">
        <v>429</v>
      </c>
      <c r="C434" s="342"/>
      <c r="D434" s="342"/>
      <c r="E434" s="342"/>
      <c r="F434" s="342"/>
      <c r="G434" s="342"/>
      <c r="H434" s="342"/>
      <c r="I434" s="343"/>
    </row>
    <row r="435" spans="1:9" s="9" customFormat="1" ht="30" customHeight="1" x14ac:dyDescent="0.2">
      <c r="A435" s="23" t="s">
        <v>14</v>
      </c>
      <c r="B435" s="124" t="s">
        <v>430</v>
      </c>
      <c r="C435" s="3" t="s">
        <v>16</v>
      </c>
      <c r="D435" s="156" t="s">
        <v>405</v>
      </c>
      <c r="E435" s="156">
        <v>350</v>
      </c>
      <c r="F435" s="156">
        <v>360</v>
      </c>
      <c r="G435" s="24">
        <v>0</v>
      </c>
      <c r="H435" s="30">
        <f>G435/F435*100-100</f>
        <v>-100</v>
      </c>
      <c r="I435" s="277" t="s">
        <v>1292</v>
      </c>
    </row>
    <row r="436" spans="1:9" s="9" customFormat="1" ht="30" customHeight="1" x14ac:dyDescent="0.2">
      <c r="A436" s="47" t="s">
        <v>428</v>
      </c>
      <c r="B436" s="341" t="s">
        <v>432</v>
      </c>
      <c r="C436" s="342"/>
      <c r="D436" s="342"/>
      <c r="E436" s="342"/>
      <c r="F436" s="342"/>
      <c r="G436" s="342"/>
      <c r="H436" s="342"/>
      <c r="I436" s="343"/>
    </row>
    <row r="437" spans="1:9" s="9" customFormat="1" ht="30" customHeight="1" x14ac:dyDescent="0.2">
      <c r="A437" s="23" t="s">
        <v>14</v>
      </c>
      <c r="B437" s="124" t="s">
        <v>1400</v>
      </c>
      <c r="C437" s="3" t="s">
        <v>16</v>
      </c>
      <c r="D437" s="156" t="s">
        <v>405</v>
      </c>
      <c r="E437" s="156">
        <v>70</v>
      </c>
      <c r="F437" s="156">
        <v>80</v>
      </c>
      <c r="G437" s="156">
        <v>0</v>
      </c>
      <c r="H437" s="30">
        <f>G437/F437*100-100</f>
        <v>-100</v>
      </c>
      <c r="I437" s="277" t="s">
        <v>1293</v>
      </c>
    </row>
    <row r="438" spans="1:9" s="9" customFormat="1" ht="30" customHeight="1" x14ac:dyDescent="0.2">
      <c r="A438" s="47" t="s">
        <v>431</v>
      </c>
      <c r="B438" s="341" t="s">
        <v>433</v>
      </c>
      <c r="C438" s="342"/>
      <c r="D438" s="342"/>
      <c r="E438" s="342"/>
      <c r="F438" s="342"/>
      <c r="G438" s="342"/>
      <c r="H438" s="342"/>
      <c r="I438" s="343"/>
    </row>
    <row r="439" spans="1:9" s="9" customFormat="1" ht="30" customHeight="1" x14ac:dyDescent="0.2">
      <c r="A439" s="23" t="s">
        <v>14</v>
      </c>
      <c r="B439" s="65" t="s">
        <v>1170</v>
      </c>
      <c r="C439" s="3" t="s">
        <v>16</v>
      </c>
      <c r="D439" s="49" t="s">
        <v>434</v>
      </c>
      <c r="E439" s="24">
        <v>124</v>
      </c>
      <c r="F439" s="24">
        <v>0</v>
      </c>
      <c r="G439" s="24">
        <v>0</v>
      </c>
      <c r="H439" s="69" t="e">
        <f>G439/F439*100-100</f>
        <v>#DIV/0!</v>
      </c>
      <c r="I439" s="295"/>
    </row>
    <row r="440" spans="1:9" s="9" customFormat="1" ht="30" customHeight="1" x14ac:dyDescent="0.2">
      <c r="A440" s="55" t="s">
        <v>435</v>
      </c>
      <c r="B440" s="324" t="s">
        <v>436</v>
      </c>
      <c r="C440" s="325"/>
      <c r="D440" s="325"/>
      <c r="E440" s="325"/>
      <c r="F440" s="325"/>
      <c r="G440" s="325"/>
      <c r="H440" s="325"/>
      <c r="I440" s="326"/>
    </row>
    <row r="441" spans="1:9" s="9" customFormat="1" ht="30" customHeight="1" x14ac:dyDescent="0.2">
      <c r="A441" s="237">
        <v>1</v>
      </c>
      <c r="B441" s="65" t="s">
        <v>437</v>
      </c>
      <c r="C441" s="3" t="s">
        <v>16</v>
      </c>
      <c r="D441" s="49" t="s">
        <v>248</v>
      </c>
      <c r="E441" s="24">
        <v>2</v>
      </c>
      <c r="F441" s="24">
        <v>4</v>
      </c>
      <c r="G441" s="24">
        <v>0</v>
      </c>
      <c r="H441" s="69">
        <f>G441/F441*100-100</f>
        <v>-100</v>
      </c>
      <c r="I441" s="249"/>
    </row>
    <row r="442" spans="1:9" s="9" customFormat="1" ht="30" customHeight="1" x14ac:dyDescent="0.2">
      <c r="A442" s="234" t="s">
        <v>18</v>
      </c>
      <c r="B442" s="65" t="s">
        <v>1171</v>
      </c>
      <c r="C442" s="3" t="s">
        <v>16</v>
      </c>
      <c r="D442" s="49" t="s">
        <v>255</v>
      </c>
      <c r="E442" s="24">
        <v>59</v>
      </c>
      <c r="F442" s="24">
        <v>60</v>
      </c>
      <c r="G442" s="24">
        <v>60</v>
      </c>
      <c r="H442" s="69">
        <f>G442/F442*100-100</f>
        <v>0</v>
      </c>
      <c r="I442" s="248"/>
    </row>
    <row r="443" spans="1:9" s="12" customFormat="1" ht="30" customHeight="1" x14ac:dyDescent="0.2">
      <c r="A443" s="47" t="s">
        <v>439</v>
      </c>
      <c r="B443" s="363" t="s">
        <v>440</v>
      </c>
      <c r="C443" s="364"/>
      <c r="D443" s="364"/>
      <c r="E443" s="364"/>
      <c r="F443" s="364"/>
      <c r="G443" s="364"/>
      <c r="H443" s="364"/>
      <c r="I443" s="365"/>
    </row>
    <row r="444" spans="1:9" s="9" customFormat="1" ht="30" customHeight="1" x14ac:dyDescent="0.2">
      <c r="A444" s="234" t="s">
        <v>14</v>
      </c>
      <c r="B444" s="65" t="s">
        <v>437</v>
      </c>
      <c r="C444" s="3" t="s">
        <v>16</v>
      </c>
      <c r="D444" s="49" t="s">
        <v>248</v>
      </c>
      <c r="E444" s="24">
        <v>2</v>
      </c>
      <c r="F444" s="24">
        <v>2</v>
      </c>
      <c r="G444" s="3">
        <v>0</v>
      </c>
      <c r="H444" s="69">
        <f>G444/F444*100-100</f>
        <v>-100</v>
      </c>
      <c r="I444" s="269" t="s">
        <v>1283</v>
      </c>
    </row>
    <row r="445" spans="1:9" s="9" customFormat="1" ht="30" customHeight="1" x14ac:dyDescent="0.2">
      <c r="A445" s="47" t="s">
        <v>441</v>
      </c>
      <c r="B445" s="360" t="s">
        <v>442</v>
      </c>
      <c r="C445" s="361"/>
      <c r="D445" s="361"/>
      <c r="E445" s="361"/>
      <c r="F445" s="361"/>
      <c r="G445" s="361"/>
      <c r="H445" s="361"/>
      <c r="I445" s="362"/>
    </row>
    <row r="446" spans="1:9" s="9" customFormat="1" ht="30" customHeight="1" x14ac:dyDescent="0.2">
      <c r="A446" s="234" t="s">
        <v>14</v>
      </c>
      <c r="B446" s="65" t="s">
        <v>443</v>
      </c>
      <c r="C446" s="3" t="s">
        <v>16</v>
      </c>
      <c r="D446" s="49" t="s">
        <v>248</v>
      </c>
      <c r="E446" s="24">
        <v>0</v>
      </c>
      <c r="F446" s="24">
        <v>1</v>
      </c>
      <c r="G446" s="24">
        <v>0</v>
      </c>
      <c r="H446" s="69">
        <f>G446/F446*100-100</f>
        <v>-100</v>
      </c>
      <c r="I446" s="295"/>
    </row>
    <row r="447" spans="1:9" s="9" customFormat="1" ht="30" hidden="1" customHeight="1" x14ac:dyDescent="0.2">
      <c r="A447" s="47" t="s">
        <v>444</v>
      </c>
      <c r="B447" s="341" t="s">
        <v>445</v>
      </c>
      <c r="C447" s="342"/>
      <c r="D447" s="342"/>
      <c r="E447" s="342"/>
      <c r="F447" s="342"/>
      <c r="G447" s="342"/>
      <c r="H447" s="342"/>
      <c r="I447" s="343"/>
    </row>
    <row r="448" spans="1:9" s="9" customFormat="1" ht="30" hidden="1" customHeight="1" x14ac:dyDescent="0.2">
      <c r="A448" s="105" t="s">
        <v>14</v>
      </c>
      <c r="B448" s="124" t="s">
        <v>446</v>
      </c>
      <c r="C448" s="3" t="s">
        <v>16</v>
      </c>
      <c r="D448" s="156" t="s">
        <v>248</v>
      </c>
      <c r="E448" s="156">
        <v>0</v>
      </c>
      <c r="F448" s="156">
        <v>0</v>
      </c>
      <c r="G448" s="156">
        <v>0</v>
      </c>
      <c r="H448" s="156" t="s">
        <v>97</v>
      </c>
      <c r="I448" s="249"/>
    </row>
    <row r="449" spans="1:9" s="9" customFormat="1" ht="30" hidden="1" customHeight="1" x14ac:dyDescent="0.2">
      <c r="A449" s="47" t="s">
        <v>447</v>
      </c>
      <c r="B449" s="341" t="s">
        <v>448</v>
      </c>
      <c r="C449" s="342"/>
      <c r="D449" s="342"/>
      <c r="E449" s="342"/>
      <c r="F449" s="342"/>
      <c r="G449" s="342"/>
      <c r="H449" s="342"/>
      <c r="I449" s="343"/>
    </row>
    <row r="450" spans="1:9" s="9" customFormat="1" ht="30" hidden="1" customHeight="1" x14ac:dyDescent="0.2">
      <c r="A450" s="105" t="s">
        <v>14</v>
      </c>
      <c r="B450" s="124" t="s">
        <v>449</v>
      </c>
      <c r="C450" s="3" t="s">
        <v>16</v>
      </c>
      <c r="D450" s="156" t="s">
        <v>248</v>
      </c>
      <c r="E450" s="156">
        <v>0</v>
      </c>
      <c r="F450" s="156">
        <v>0</v>
      </c>
      <c r="G450" s="156">
        <v>0</v>
      </c>
      <c r="H450" s="156" t="s">
        <v>97</v>
      </c>
      <c r="I450" s="249"/>
    </row>
    <row r="451" spans="1:9" s="9" customFormat="1" ht="33.75" hidden="1" customHeight="1" x14ac:dyDescent="0.2">
      <c r="A451" s="47" t="s">
        <v>1299</v>
      </c>
      <c r="B451" s="124" t="s">
        <v>1300</v>
      </c>
      <c r="C451" s="124"/>
      <c r="D451" s="124"/>
      <c r="E451" s="156"/>
      <c r="F451" s="156"/>
      <c r="G451" s="156"/>
      <c r="H451" s="156"/>
      <c r="I451" s="293"/>
    </row>
    <row r="452" spans="1:9" s="9" customFormat="1" ht="30" hidden="1" customHeight="1" x14ac:dyDescent="0.2">
      <c r="A452" s="23"/>
      <c r="B452" s="124" t="s">
        <v>1301</v>
      </c>
      <c r="C452" s="3" t="s">
        <v>16</v>
      </c>
      <c r="D452" s="156" t="s">
        <v>248</v>
      </c>
      <c r="E452" s="156">
        <v>0</v>
      </c>
      <c r="F452" s="156">
        <v>0</v>
      </c>
      <c r="G452" s="156">
        <v>0</v>
      </c>
      <c r="H452" s="156" t="s">
        <v>97</v>
      </c>
      <c r="I452" s="249"/>
    </row>
    <row r="453" spans="1:9" s="9" customFormat="1" ht="30" customHeight="1" x14ac:dyDescent="0.2">
      <c r="A453" s="47" t="s">
        <v>450</v>
      </c>
      <c r="B453" s="309" t="s">
        <v>451</v>
      </c>
      <c r="C453" s="310"/>
      <c r="D453" s="310"/>
      <c r="E453" s="310"/>
      <c r="F453" s="310"/>
      <c r="G453" s="310"/>
      <c r="H453" s="310"/>
      <c r="I453" s="311"/>
    </row>
    <row r="454" spans="1:9" s="9" customFormat="1" ht="30" customHeight="1" x14ac:dyDescent="0.2">
      <c r="A454" s="105" t="s">
        <v>14</v>
      </c>
      <c r="B454" s="124" t="s">
        <v>452</v>
      </c>
      <c r="C454" s="3" t="s">
        <v>16</v>
      </c>
      <c r="D454" s="156" t="s">
        <v>248</v>
      </c>
      <c r="E454" s="3">
        <v>1</v>
      </c>
      <c r="F454" s="3">
        <v>1</v>
      </c>
      <c r="G454" s="3">
        <v>0</v>
      </c>
      <c r="H454" s="156">
        <f>G454/F454*100-100</f>
        <v>-100</v>
      </c>
      <c r="I454" s="249"/>
    </row>
    <row r="455" spans="1:9" s="12" customFormat="1" ht="30" customHeight="1" x14ac:dyDescent="0.2">
      <c r="A455" s="47" t="s">
        <v>453</v>
      </c>
      <c r="B455" s="309" t="s">
        <v>454</v>
      </c>
      <c r="C455" s="310"/>
      <c r="D455" s="310"/>
      <c r="E455" s="310"/>
      <c r="F455" s="310"/>
      <c r="G455" s="310"/>
      <c r="H455" s="310"/>
      <c r="I455" s="311"/>
    </row>
    <row r="456" spans="1:9" s="9" customFormat="1" ht="30" customHeight="1" x14ac:dyDescent="0.2">
      <c r="A456" s="105" t="s">
        <v>14</v>
      </c>
      <c r="B456" s="124" t="s">
        <v>438</v>
      </c>
      <c r="C456" s="3" t="s">
        <v>16</v>
      </c>
      <c r="D456" s="156" t="s">
        <v>255</v>
      </c>
      <c r="E456" s="24">
        <v>59</v>
      </c>
      <c r="F456" s="24">
        <v>60</v>
      </c>
      <c r="G456" s="24">
        <v>60</v>
      </c>
      <c r="H456" s="69">
        <f>G456/F456*100-100</f>
        <v>0</v>
      </c>
      <c r="I456" s="249"/>
    </row>
    <row r="457" spans="1:9" s="9" customFormat="1" ht="30" customHeight="1" x14ac:dyDescent="0.2">
      <c r="A457" s="47" t="s">
        <v>455</v>
      </c>
      <c r="B457" s="360" t="s">
        <v>1172</v>
      </c>
      <c r="C457" s="361"/>
      <c r="D457" s="361"/>
      <c r="E457" s="361"/>
      <c r="F457" s="361"/>
      <c r="G457" s="361"/>
      <c r="H457" s="361"/>
      <c r="I457" s="362"/>
    </row>
    <row r="458" spans="1:9" s="9" customFormat="1" ht="30" customHeight="1" x14ac:dyDescent="0.2">
      <c r="A458" s="105" t="s">
        <v>14</v>
      </c>
      <c r="B458" s="124" t="s">
        <v>456</v>
      </c>
      <c r="C458" s="3" t="s">
        <v>16</v>
      </c>
      <c r="D458" s="156" t="s">
        <v>405</v>
      </c>
      <c r="E458" s="156">
        <v>52</v>
      </c>
      <c r="F458" s="156">
        <v>70</v>
      </c>
      <c r="G458" s="3">
        <v>25</v>
      </c>
      <c r="H458" s="30">
        <f>G458/F458*100-100</f>
        <v>-64.285714285714278</v>
      </c>
      <c r="I458" s="248"/>
    </row>
    <row r="459" spans="1:9" s="9" customFormat="1" ht="30" customHeight="1" x14ac:dyDescent="0.2">
      <c r="A459" s="47" t="s">
        <v>457</v>
      </c>
      <c r="B459" s="341" t="s">
        <v>458</v>
      </c>
      <c r="C459" s="342"/>
      <c r="D459" s="342"/>
      <c r="E459" s="342"/>
      <c r="F459" s="342"/>
      <c r="G459" s="342"/>
      <c r="H459" s="342"/>
      <c r="I459" s="343"/>
    </row>
    <row r="460" spans="1:9" s="9" customFormat="1" ht="30" customHeight="1" x14ac:dyDescent="0.2">
      <c r="A460" s="105" t="s">
        <v>14</v>
      </c>
      <c r="B460" s="124" t="s">
        <v>459</v>
      </c>
      <c r="C460" s="3" t="s">
        <v>16</v>
      </c>
      <c r="D460" s="156" t="s">
        <v>255</v>
      </c>
      <c r="E460" s="156">
        <v>95</v>
      </c>
      <c r="F460" s="24">
        <v>100</v>
      </c>
      <c r="G460" s="24">
        <v>100</v>
      </c>
      <c r="H460" s="156">
        <f>G460/F460*100-100</f>
        <v>0</v>
      </c>
      <c r="I460" s="249"/>
    </row>
    <row r="461" spans="1:9" s="9" customFormat="1" ht="30" customHeight="1" x14ac:dyDescent="0.2">
      <c r="A461" s="47" t="s">
        <v>460</v>
      </c>
      <c r="B461" s="360" t="s">
        <v>1214</v>
      </c>
      <c r="C461" s="361"/>
      <c r="D461" s="361"/>
      <c r="E461" s="361"/>
      <c r="F461" s="361"/>
      <c r="G461" s="361"/>
      <c r="H461" s="361"/>
      <c r="I461" s="362"/>
    </row>
    <row r="462" spans="1:9" s="9" customFormat="1" ht="30" customHeight="1" x14ac:dyDescent="0.2">
      <c r="A462" s="116" t="s">
        <v>14</v>
      </c>
      <c r="B462" s="125" t="s">
        <v>461</v>
      </c>
      <c r="C462" s="3" t="s">
        <v>16</v>
      </c>
      <c r="D462" s="3" t="s">
        <v>255</v>
      </c>
      <c r="E462" s="156">
        <v>100</v>
      </c>
      <c r="F462" s="24">
        <v>100</v>
      </c>
      <c r="G462" s="24">
        <v>100</v>
      </c>
      <c r="H462" s="156">
        <f>G462/F462*100-100</f>
        <v>0</v>
      </c>
      <c r="I462" s="247"/>
    </row>
    <row r="463" spans="1:9" s="9" customFormat="1" ht="30" customHeight="1" x14ac:dyDescent="0.2">
      <c r="A463" s="47" t="s">
        <v>462</v>
      </c>
      <c r="B463" s="341" t="s">
        <v>463</v>
      </c>
      <c r="C463" s="342"/>
      <c r="D463" s="342"/>
      <c r="E463" s="342"/>
      <c r="F463" s="342"/>
      <c r="G463" s="342"/>
      <c r="H463" s="342"/>
      <c r="I463" s="343"/>
    </row>
    <row r="464" spans="1:9" s="9" customFormat="1" ht="30" customHeight="1" x14ac:dyDescent="0.2">
      <c r="A464" s="105" t="s">
        <v>14</v>
      </c>
      <c r="B464" s="124" t="s">
        <v>464</v>
      </c>
      <c r="C464" s="3" t="s">
        <v>16</v>
      </c>
      <c r="D464" s="156" t="s">
        <v>405</v>
      </c>
      <c r="E464" s="156">
        <v>95</v>
      </c>
      <c r="F464" s="156">
        <v>100</v>
      </c>
      <c r="G464" s="24">
        <v>0</v>
      </c>
      <c r="H464" s="156">
        <f>G464/F464*100-100</f>
        <v>-100</v>
      </c>
      <c r="I464" s="276" t="s">
        <v>1294</v>
      </c>
    </row>
    <row r="465" spans="1:9" s="9" customFormat="1" ht="30" customHeight="1" x14ac:dyDescent="0.2">
      <c r="A465" s="47" t="s">
        <v>465</v>
      </c>
      <c r="B465" s="341" t="s">
        <v>466</v>
      </c>
      <c r="C465" s="342"/>
      <c r="D465" s="342"/>
      <c r="E465" s="342"/>
      <c r="F465" s="342"/>
      <c r="G465" s="342"/>
      <c r="H465" s="342"/>
      <c r="I465" s="343"/>
    </row>
    <row r="466" spans="1:9" s="9" customFormat="1" ht="30" customHeight="1" x14ac:dyDescent="0.2">
      <c r="A466" s="105" t="s">
        <v>14</v>
      </c>
      <c r="B466" s="124" t="s">
        <v>467</v>
      </c>
      <c r="C466" s="3" t="s">
        <v>16</v>
      </c>
      <c r="D466" s="156" t="s">
        <v>405</v>
      </c>
      <c r="E466" s="3">
        <v>260</v>
      </c>
      <c r="F466" s="3">
        <v>260</v>
      </c>
      <c r="G466" s="3">
        <v>260</v>
      </c>
      <c r="H466" s="156">
        <f>G466/F466*100-100</f>
        <v>0</v>
      </c>
      <c r="I466" s="249"/>
    </row>
    <row r="467" spans="1:9" s="9" customFormat="1" ht="30" customHeight="1" x14ac:dyDescent="0.2">
      <c r="A467" s="47" t="s">
        <v>468</v>
      </c>
      <c r="B467" s="341" t="s">
        <v>469</v>
      </c>
      <c r="C467" s="342"/>
      <c r="D467" s="342"/>
      <c r="E467" s="342"/>
      <c r="F467" s="342"/>
      <c r="G467" s="342"/>
      <c r="H467" s="342"/>
      <c r="I467" s="343"/>
    </row>
    <row r="468" spans="1:9" s="9" customFormat="1" ht="49.5" customHeight="1" x14ac:dyDescent="0.2">
      <c r="A468" s="105" t="s">
        <v>14</v>
      </c>
      <c r="B468" s="124" t="s">
        <v>470</v>
      </c>
      <c r="C468" s="3" t="s">
        <v>16</v>
      </c>
      <c r="D468" s="156" t="s">
        <v>405</v>
      </c>
      <c r="E468" s="156">
        <v>160</v>
      </c>
      <c r="F468" s="156">
        <v>160</v>
      </c>
      <c r="G468" s="3">
        <v>160</v>
      </c>
      <c r="H468" s="156">
        <f>G468/F468*100-100</f>
        <v>0</v>
      </c>
      <c r="I468" s="249"/>
    </row>
    <row r="469" spans="1:9" s="9" customFormat="1" ht="32.25" customHeight="1" x14ac:dyDescent="0.25">
      <c r="A469" s="3" t="s">
        <v>471</v>
      </c>
      <c r="B469" s="357" t="s">
        <v>1302</v>
      </c>
      <c r="C469" s="358"/>
      <c r="D469" s="358"/>
      <c r="E469" s="358"/>
      <c r="F469" s="358"/>
      <c r="G469" s="358"/>
      <c r="H469" s="358"/>
      <c r="I469" s="359"/>
    </row>
    <row r="470" spans="1:9" s="9" customFormat="1" ht="36" customHeight="1" x14ac:dyDescent="0.2">
      <c r="A470" s="105" t="s">
        <v>14</v>
      </c>
      <c r="B470" s="256" t="s">
        <v>1401</v>
      </c>
      <c r="C470" s="3" t="s">
        <v>16</v>
      </c>
      <c r="D470" s="156" t="s">
        <v>405</v>
      </c>
      <c r="E470" s="3">
        <v>5</v>
      </c>
      <c r="F470" s="3">
        <v>5</v>
      </c>
      <c r="G470" s="3">
        <v>0</v>
      </c>
      <c r="H470" s="156">
        <f>G470/F470*100-100</f>
        <v>-100</v>
      </c>
      <c r="I470" s="269" t="s">
        <v>1287</v>
      </c>
    </row>
    <row r="471" spans="1:9" s="9" customFormat="1" ht="30" customHeight="1" x14ac:dyDescent="0.2">
      <c r="A471" s="3" t="s">
        <v>473</v>
      </c>
      <c r="B471" s="356" t="s">
        <v>1173</v>
      </c>
      <c r="C471" s="356"/>
      <c r="D471" s="356"/>
      <c r="E471" s="356"/>
      <c r="F471" s="356"/>
      <c r="G471" s="356"/>
      <c r="H471" s="356"/>
      <c r="I471" s="356"/>
    </row>
    <row r="472" spans="1:9" s="9" customFormat="1" ht="30" customHeight="1" x14ac:dyDescent="0.2">
      <c r="A472" s="105" t="s">
        <v>14</v>
      </c>
      <c r="B472" s="124" t="s">
        <v>472</v>
      </c>
      <c r="C472" s="3" t="s">
        <v>16</v>
      </c>
      <c r="D472" s="156" t="s">
        <v>476</v>
      </c>
      <c r="E472" s="3">
        <v>500</v>
      </c>
      <c r="F472" s="3">
        <v>500</v>
      </c>
      <c r="G472" s="3">
        <v>0</v>
      </c>
      <c r="H472" s="156">
        <f>G472/F472*100-100</f>
        <v>-100</v>
      </c>
      <c r="I472" s="269" t="s">
        <v>1287</v>
      </c>
    </row>
    <row r="473" spans="1:9" s="9" customFormat="1" ht="30" customHeight="1" x14ac:dyDescent="0.2">
      <c r="A473" s="47" t="s">
        <v>1303</v>
      </c>
      <c r="B473" s="341" t="s">
        <v>474</v>
      </c>
      <c r="C473" s="342"/>
      <c r="D473" s="342"/>
      <c r="E473" s="342"/>
      <c r="F473" s="342"/>
      <c r="G473" s="342"/>
      <c r="H473" s="342"/>
      <c r="I473" s="343"/>
    </row>
    <row r="474" spans="1:9" s="9" customFormat="1" ht="30" customHeight="1" x14ac:dyDescent="0.2">
      <c r="A474" s="105" t="s">
        <v>14</v>
      </c>
      <c r="B474" s="124" t="s">
        <v>475</v>
      </c>
      <c r="C474" s="3" t="s">
        <v>16</v>
      </c>
      <c r="D474" s="156" t="s">
        <v>248</v>
      </c>
      <c r="E474" s="156">
        <v>4</v>
      </c>
      <c r="F474" s="156">
        <v>4</v>
      </c>
      <c r="G474" s="24">
        <v>0</v>
      </c>
      <c r="H474" s="156">
        <f>G474/F474*100-100</f>
        <v>-100</v>
      </c>
      <c r="I474" s="269" t="s">
        <v>1287</v>
      </c>
    </row>
    <row r="475" spans="1:9" s="9" customFormat="1" ht="30" customHeight="1" x14ac:dyDescent="0.2">
      <c r="A475" s="47" t="s">
        <v>477</v>
      </c>
      <c r="B475" s="309" t="s">
        <v>478</v>
      </c>
      <c r="C475" s="310"/>
      <c r="D475" s="310"/>
      <c r="E475" s="310"/>
      <c r="F475" s="310"/>
      <c r="G475" s="310"/>
      <c r="H475" s="310"/>
      <c r="I475" s="311"/>
    </row>
    <row r="476" spans="1:9" s="9" customFormat="1" ht="33.75" customHeight="1" x14ac:dyDescent="0.2">
      <c r="A476" s="105" t="s">
        <v>14</v>
      </c>
      <c r="B476" s="124" t="s">
        <v>1174</v>
      </c>
      <c r="C476" s="3" t="s">
        <v>16</v>
      </c>
      <c r="D476" s="156" t="s">
        <v>248</v>
      </c>
      <c r="E476" s="3">
        <v>11</v>
      </c>
      <c r="F476" s="3">
        <v>11</v>
      </c>
      <c r="G476" s="3">
        <v>11</v>
      </c>
      <c r="H476" s="3"/>
      <c r="I476" s="247"/>
    </row>
    <row r="477" spans="1:9" s="9" customFormat="1" ht="30" customHeight="1" x14ac:dyDescent="0.2">
      <c r="A477" s="55" t="s">
        <v>479</v>
      </c>
      <c r="B477" s="324" t="s">
        <v>480</v>
      </c>
      <c r="C477" s="325"/>
      <c r="D477" s="325"/>
      <c r="E477" s="325"/>
      <c r="F477" s="325"/>
      <c r="G477" s="325"/>
      <c r="H477" s="325"/>
      <c r="I477" s="326"/>
    </row>
    <row r="478" spans="1:9" s="9" customFormat="1" ht="30" customHeight="1" x14ac:dyDescent="0.2">
      <c r="A478" s="105" t="s">
        <v>14</v>
      </c>
      <c r="B478" s="124" t="s">
        <v>250</v>
      </c>
      <c r="C478" s="3" t="s">
        <v>16</v>
      </c>
      <c r="D478" s="156" t="s">
        <v>248</v>
      </c>
      <c r="E478" s="156">
        <v>26</v>
      </c>
      <c r="F478" s="156">
        <v>20</v>
      </c>
      <c r="G478" s="24">
        <v>15</v>
      </c>
      <c r="H478" s="156">
        <f>G478/F478*100-100</f>
        <v>-25</v>
      </c>
      <c r="I478" s="293"/>
    </row>
    <row r="479" spans="1:9" s="9" customFormat="1" ht="30" customHeight="1" x14ac:dyDescent="0.2">
      <c r="A479" s="47" t="s">
        <v>481</v>
      </c>
      <c r="B479" s="309" t="s">
        <v>482</v>
      </c>
      <c r="C479" s="310"/>
      <c r="D479" s="310"/>
      <c r="E479" s="310"/>
      <c r="F479" s="310"/>
      <c r="G479" s="310"/>
      <c r="H479" s="310"/>
      <c r="I479" s="311"/>
    </row>
    <row r="480" spans="1:9" s="9" customFormat="1" ht="60" customHeight="1" x14ac:dyDescent="0.2">
      <c r="A480" s="105" t="s">
        <v>14</v>
      </c>
      <c r="B480" s="124" t="s">
        <v>483</v>
      </c>
      <c r="C480" s="3" t="s">
        <v>16</v>
      </c>
      <c r="D480" s="156" t="s">
        <v>248</v>
      </c>
      <c r="E480" s="156">
        <v>20</v>
      </c>
      <c r="F480" s="156">
        <v>20</v>
      </c>
      <c r="G480" s="3">
        <v>15</v>
      </c>
      <c r="H480" s="156">
        <f>G480/F480*100-100</f>
        <v>-25</v>
      </c>
      <c r="I480" s="286"/>
    </row>
    <row r="481" spans="1:10" s="9" customFormat="1" ht="30" hidden="1" customHeight="1" x14ac:dyDescent="0.2">
      <c r="A481" s="47" t="s">
        <v>484</v>
      </c>
      <c r="B481" s="319" t="s">
        <v>1175</v>
      </c>
      <c r="C481" s="320"/>
      <c r="D481" s="320"/>
      <c r="E481" s="320"/>
      <c r="F481" s="320"/>
      <c r="G481" s="320"/>
      <c r="H481" s="320"/>
      <c r="I481" s="321"/>
    </row>
    <row r="482" spans="1:10" s="9" customFormat="1" ht="88.5" hidden="1" customHeight="1" x14ac:dyDescent="0.2">
      <c r="A482" s="23" t="s">
        <v>14</v>
      </c>
      <c r="B482" s="125" t="s">
        <v>485</v>
      </c>
      <c r="C482" s="3" t="s">
        <v>16</v>
      </c>
      <c r="D482" s="156" t="s">
        <v>486</v>
      </c>
      <c r="E482" s="156">
        <v>3</v>
      </c>
      <c r="F482" s="156">
        <v>0</v>
      </c>
      <c r="G482" s="3">
        <v>0</v>
      </c>
      <c r="H482" s="156" t="s">
        <v>97</v>
      </c>
      <c r="I482" s="296"/>
    </row>
    <row r="483" spans="1:10" s="9" customFormat="1" ht="30" hidden="1" customHeight="1" x14ac:dyDescent="0.2">
      <c r="A483" s="47" t="s">
        <v>487</v>
      </c>
      <c r="B483" s="319" t="s">
        <v>1176</v>
      </c>
      <c r="C483" s="320"/>
      <c r="D483" s="320"/>
      <c r="E483" s="320"/>
      <c r="F483" s="320"/>
      <c r="G483" s="320"/>
      <c r="H483" s="320"/>
      <c r="I483" s="321"/>
    </row>
    <row r="484" spans="1:10" s="9" customFormat="1" ht="57" hidden="1" customHeight="1" x14ac:dyDescent="0.2">
      <c r="A484" s="23" t="s">
        <v>14</v>
      </c>
      <c r="B484" s="125" t="s">
        <v>488</v>
      </c>
      <c r="C484" s="3" t="s">
        <v>16</v>
      </c>
      <c r="D484" s="156" t="s">
        <v>489</v>
      </c>
      <c r="E484" s="156">
        <v>3</v>
      </c>
      <c r="F484" s="156">
        <v>0</v>
      </c>
      <c r="G484" s="3">
        <v>0</v>
      </c>
      <c r="H484" s="156" t="s">
        <v>97</v>
      </c>
      <c r="I484" s="296"/>
    </row>
    <row r="485" spans="1:10" s="9" customFormat="1" ht="30" customHeight="1" x14ac:dyDescent="0.2">
      <c r="A485" s="55" t="s">
        <v>490</v>
      </c>
      <c r="B485" s="324" t="s">
        <v>491</v>
      </c>
      <c r="C485" s="325"/>
      <c r="D485" s="325"/>
      <c r="E485" s="325"/>
      <c r="F485" s="325"/>
      <c r="G485" s="325"/>
      <c r="H485" s="325"/>
      <c r="I485" s="326"/>
    </row>
    <row r="486" spans="1:10" s="9" customFormat="1" ht="30" customHeight="1" x14ac:dyDescent="0.2">
      <c r="A486" s="116" t="s">
        <v>14</v>
      </c>
      <c r="B486" s="125" t="s">
        <v>251</v>
      </c>
      <c r="C486" s="3" t="s">
        <v>16</v>
      </c>
      <c r="D486" s="3" t="s">
        <v>255</v>
      </c>
      <c r="E486" s="3">
        <v>101</v>
      </c>
      <c r="F486" s="3">
        <v>95</v>
      </c>
      <c r="G486" s="3">
        <v>62.49</v>
      </c>
      <c r="H486" s="32">
        <f>G486/F486*100-100</f>
        <v>-34.221052631578942</v>
      </c>
      <c r="I486" s="247"/>
    </row>
    <row r="487" spans="1:10" s="9" customFormat="1" ht="30" customHeight="1" x14ac:dyDescent="0.2">
      <c r="A487" s="47" t="s">
        <v>492</v>
      </c>
      <c r="B487" s="319" t="s">
        <v>493</v>
      </c>
      <c r="C487" s="320"/>
      <c r="D487" s="320"/>
      <c r="E487" s="320"/>
      <c r="F487" s="320"/>
      <c r="G487" s="320"/>
      <c r="H487" s="320"/>
      <c r="I487" s="321"/>
    </row>
    <row r="488" spans="1:10" s="9" customFormat="1" ht="39.75" customHeight="1" x14ac:dyDescent="0.2">
      <c r="A488" s="116" t="s">
        <v>14</v>
      </c>
      <c r="B488" s="125" t="s">
        <v>494</v>
      </c>
      <c r="C488" s="3" t="s">
        <v>16</v>
      </c>
      <c r="D488" s="3" t="s">
        <v>255</v>
      </c>
      <c r="E488" s="3">
        <v>101</v>
      </c>
      <c r="F488" s="3">
        <v>95</v>
      </c>
      <c r="G488" s="3">
        <v>62.49</v>
      </c>
      <c r="H488" s="32">
        <f>G488/F488*100-100</f>
        <v>-34.221052631578942</v>
      </c>
      <c r="I488" s="247"/>
    </row>
    <row r="489" spans="1:10" s="9" customFormat="1" ht="32.25" customHeight="1" x14ac:dyDescent="0.2">
      <c r="A489" s="47" t="s">
        <v>495</v>
      </c>
      <c r="B489" s="353" t="s">
        <v>164</v>
      </c>
      <c r="C489" s="354"/>
      <c r="D489" s="354"/>
      <c r="E489" s="354"/>
      <c r="F489" s="354"/>
      <c r="G489" s="354"/>
      <c r="H489" s="354"/>
      <c r="I489" s="355"/>
      <c r="J489" s="126"/>
    </row>
    <row r="490" spans="1:10" s="9" customFormat="1" ht="50.25" customHeight="1" x14ac:dyDescent="0.2">
      <c r="A490" s="105" t="s">
        <v>14</v>
      </c>
      <c r="B490" s="256" t="s">
        <v>1304</v>
      </c>
      <c r="C490" s="3" t="s">
        <v>16</v>
      </c>
      <c r="D490" s="231" t="s">
        <v>496</v>
      </c>
      <c r="E490" s="156">
        <v>100</v>
      </c>
      <c r="F490" s="156">
        <v>100</v>
      </c>
      <c r="G490" s="3">
        <v>100</v>
      </c>
      <c r="H490" s="30">
        <f>G490/F490*100-100</f>
        <v>0</v>
      </c>
      <c r="I490" s="249"/>
    </row>
    <row r="491" spans="1:10" s="9" customFormat="1" ht="30" customHeight="1" x14ac:dyDescent="0.2">
      <c r="A491" s="47" t="s">
        <v>497</v>
      </c>
      <c r="B491" s="309" t="s">
        <v>498</v>
      </c>
      <c r="C491" s="310"/>
      <c r="D491" s="310"/>
      <c r="E491" s="310"/>
      <c r="F491" s="310"/>
      <c r="G491" s="310"/>
      <c r="H491" s="310"/>
      <c r="I491" s="311"/>
    </row>
    <row r="492" spans="1:10" s="9" customFormat="1" ht="30" customHeight="1" x14ac:dyDescent="0.2">
      <c r="A492" s="105" t="s">
        <v>14</v>
      </c>
      <c r="B492" s="124" t="s">
        <v>499</v>
      </c>
      <c r="C492" s="3" t="s">
        <v>16</v>
      </c>
      <c r="D492" s="156" t="s">
        <v>255</v>
      </c>
      <c r="E492" s="156">
        <v>99</v>
      </c>
      <c r="F492" s="156">
        <v>95</v>
      </c>
      <c r="G492" s="24">
        <v>60.3</v>
      </c>
      <c r="H492" s="30">
        <f>G492/F492*100-100</f>
        <v>-36.526315789473685</v>
      </c>
      <c r="I492" s="249"/>
    </row>
    <row r="493" spans="1:10" s="9" customFormat="1" ht="30" customHeight="1" x14ac:dyDescent="0.2">
      <c r="A493" s="47" t="s">
        <v>500</v>
      </c>
      <c r="B493" s="309" t="s">
        <v>501</v>
      </c>
      <c r="C493" s="310"/>
      <c r="D493" s="310"/>
      <c r="E493" s="310"/>
      <c r="F493" s="310"/>
      <c r="G493" s="310"/>
      <c r="H493" s="310"/>
      <c r="I493" s="311"/>
    </row>
    <row r="494" spans="1:10" s="9" customFormat="1" ht="30" customHeight="1" x14ac:dyDescent="0.2">
      <c r="A494" s="105" t="s">
        <v>14</v>
      </c>
      <c r="B494" s="124" t="s">
        <v>502</v>
      </c>
      <c r="C494" s="3" t="s">
        <v>16</v>
      </c>
      <c r="D494" s="156" t="s">
        <v>255</v>
      </c>
      <c r="E494" s="156">
        <v>100</v>
      </c>
      <c r="F494" s="156">
        <v>100</v>
      </c>
      <c r="G494" s="24">
        <v>100</v>
      </c>
      <c r="H494" s="156">
        <f>G494/F494*100-100</f>
        <v>0</v>
      </c>
      <c r="I494" s="249"/>
    </row>
    <row r="495" spans="1:10" s="9" customFormat="1" ht="30" customHeight="1" x14ac:dyDescent="0.2">
      <c r="A495" s="47" t="s">
        <v>503</v>
      </c>
      <c r="B495" s="309" t="s">
        <v>504</v>
      </c>
      <c r="C495" s="310"/>
      <c r="D495" s="310"/>
      <c r="E495" s="310"/>
      <c r="F495" s="310"/>
      <c r="G495" s="310"/>
      <c r="H495" s="310"/>
      <c r="I495" s="311"/>
    </row>
    <row r="496" spans="1:10" s="9" customFormat="1" ht="30" customHeight="1" x14ac:dyDescent="0.2">
      <c r="A496" s="105" t="s">
        <v>14</v>
      </c>
      <c r="B496" s="124" t="s">
        <v>505</v>
      </c>
      <c r="C496" s="3" t="s">
        <v>16</v>
      </c>
      <c r="D496" s="156" t="s">
        <v>489</v>
      </c>
      <c r="E496" s="156">
        <v>110</v>
      </c>
      <c r="F496" s="156">
        <v>115</v>
      </c>
      <c r="G496" s="24">
        <v>13</v>
      </c>
      <c r="H496" s="30">
        <f>G496/F496*100-100</f>
        <v>-88.695652173913047</v>
      </c>
      <c r="I496" s="248" t="s">
        <v>283</v>
      </c>
    </row>
    <row r="497" spans="1:9" s="47" customFormat="1" ht="20.25" customHeight="1" x14ac:dyDescent="0.2">
      <c r="A497" s="26" t="s">
        <v>506</v>
      </c>
      <c r="B497" s="322" t="s">
        <v>507</v>
      </c>
      <c r="C497" s="322"/>
      <c r="D497" s="322"/>
      <c r="E497" s="322"/>
      <c r="F497" s="322"/>
      <c r="G497" s="322"/>
      <c r="H497" s="322"/>
      <c r="I497" s="322"/>
    </row>
    <row r="498" spans="1:9" hidden="1" x14ac:dyDescent="0.2">
      <c r="A498" s="70"/>
      <c r="B498" s="71" t="s">
        <v>508</v>
      </c>
      <c r="C498" s="70"/>
      <c r="D498" s="70"/>
      <c r="E498" s="70"/>
      <c r="F498" s="70"/>
      <c r="G498" s="70"/>
      <c r="H498" s="70"/>
      <c r="I498" s="297"/>
    </row>
    <row r="499" spans="1:9" ht="31.5" x14ac:dyDescent="0.2">
      <c r="A499" s="112">
        <v>1</v>
      </c>
      <c r="B499" s="125" t="s">
        <v>509</v>
      </c>
      <c r="C499" s="3" t="s">
        <v>16</v>
      </c>
      <c r="D499" s="3" t="s">
        <v>17</v>
      </c>
      <c r="E499" s="3">
        <v>35.85</v>
      </c>
      <c r="F499" s="3">
        <v>38</v>
      </c>
      <c r="G499" s="3">
        <v>36.5</v>
      </c>
      <c r="H499" s="25">
        <f>G499/F499*100-100</f>
        <v>-3.9473684210526301</v>
      </c>
      <c r="I499" s="247"/>
    </row>
    <row r="500" spans="1:9" ht="32.25" customHeight="1" x14ac:dyDescent="0.2">
      <c r="A500" s="112">
        <v>2</v>
      </c>
      <c r="B500" s="125" t="s">
        <v>510</v>
      </c>
      <c r="C500" s="3" t="s">
        <v>16</v>
      </c>
      <c r="D500" s="3" t="s">
        <v>17</v>
      </c>
      <c r="E500" s="3">
        <v>48</v>
      </c>
      <c r="F500" s="3">
        <v>50</v>
      </c>
      <c r="G500" s="3">
        <v>48.5</v>
      </c>
      <c r="H500" s="25">
        <f>G500/F500*100-100</f>
        <v>-3</v>
      </c>
      <c r="I500" s="247"/>
    </row>
    <row r="501" spans="1:9" x14ac:dyDescent="0.2">
      <c r="A501" s="112">
        <v>3</v>
      </c>
      <c r="B501" s="125" t="s">
        <v>511</v>
      </c>
      <c r="C501" s="3" t="s">
        <v>16</v>
      </c>
      <c r="D501" s="3" t="s">
        <v>17</v>
      </c>
      <c r="E501" s="3">
        <v>5.9</v>
      </c>
      <c r="F501" s="3">
        <v>6</v>
      </c>
      <c r="G501" s="3">
        <v>5.9</v>
      </c>
      <c r="H501" s="25">
        <f>G501/F501*100-100</f>
        <v>-1.6666666666666572</v>
      </c>
      <c r="I501" s="247"/>
    </row>
    <row r="502" spans="1:9" x14ac:dyDescent="0.2">
      <c r="A502" s="112">
        <v>4</v>
      </c>
      <c r="B502" s="125" t="s">
        <v>512</v>
      </c>
      <c r="C502" s="3" t="s">
        <v>16</v>
      </c>
      <c r="D502" s="3" t="s">
        <v>513</v>
      </c>
      <c r="E502" s="3">
        <v>70.900000000000006</v>
      </c>
      <c r="F502" s="3">
        <v>72</v>
      </c>
      <c r="G502" s="3">
        <v>73.2</v>
      </c>
      <c r="H502" s="25">
        <f>G502/F502*100-100</f>
        <v>1.6666666666666572</v>
      </c>
      <c r="I502" s="247"/>
    </row>
    <row r="503" spans="1:9" ht="15.75" customHeight="1" x14ac:dyDescent="0.2">
      <c r="A503" s="55" t="s">
        <v>514</v>
      </c>
      <c r="B503" s="324" t="s">
        <v>515</v>
      </c>
      <c r="C503" s="325"/>
      <c r="D503" s="325"/>
      <c r="E503" s="325"/>
      <c r="F503" s="325"/>
      <c r="G503" s="325"/>
      <c r="H503" s="325"/>
      <c r="I503" s="326"/>
    </row>
    <row r="504" spans="1:9" hidden="1" x14ac:dyDescent="0.2">
      <c r="A504" s="3"/>
      <c r="B504" s="125" t="s">
        <v>508</v>
      </c>
      <c r="C504" s="3"/>
      <c r="D504" s="3"/>
      <c r="E504" s="3"/>
      <c r="F504" s="3"/>
      <c r="G504" s="3"/>
      <c r="H504" s="3"/>
      <c r="I504" s="247"/>
    </row>
    <row r="505" spans="1:9" ht="33" customHeight="1" x14ac:dyDescent="0.2">
      <c r="A505" s="112">
        <v>1</v>
      </c>
      <c r="B505" s="125" t="s">
        <v>516</v>
      </c>
      <c r="C505" s="3" t="s">
        <v>16</v>
      </c>
      <c r="D505" s="3" t="s">
        <v>57</v>
      </c>
      <c r="E505" s="3">
        <v>42197</v>
      </c>
      <c r="F505" s="3">
        <v>44904</v>
      </c>
      <c r="G505" s="3">
        <v>43283</v>
      </c>
      <c r="H505" s="25">
        <f>G505/F505*100-100</f>
        <v>-3.6099233921254239</v>
      </c>
      <c r="I505" s="247"/>
    </row>
    <row r="506" spans="1:9" x14ac:dyDescent="0.2">
      <c r="A506" s="47" t="s">
        <v>517</v>
      </c>
      <c r="B506" s="319" t="s">
        <v>518</v>
      </c>
      <c r="C506" s="320"/>
      <c r="D506" s="320"/>
      <c r="E506" s="320"/>
      <c r="F506" s="320"/>
      <c r="G506" s="320"/>
      <c r="H506" s="320"/>
      <c r="I506" s="321"/>
    </row>
    <row r="507" spans="1:9" x14ac:dyDescent="0.2">
      <c r="A507" s="112">
        <v>1</v>
      </c>
      <c r="B507" s="125" t="s">
        <v>392</v>
      </c>
      <c r="C507" s="3" t="s">
        <v>16</v>
      </c>
      <c r="D507" s="3" t="s">
        <v>17</v>
      </c>
      <c r="E507" s="3">
        <v>95</v>
      </c>
      <c r="F507" s="3">
        <v>95</v>
      </c>
      <c r="G507" s="3">
        <v>25</v>
      </c>
      <c r="H507" s="63">
        <f>G507/F507*100-100</f>
        <v>-73.684210526315795</v>
      </c>
      <c r="I507" s="247"/>
    </row>
    <row r="508" spans="1:9" ht="36.75" customHeight="1" x14ac:dyDescent="0.2">
      <c r="A508" s="47" t="s">
        <v>520</v>
      </c>
      <c r="B508" s="319" t="s">
        <v>521</v>
      </c>
      <c r="C508" s="320"/>
      <c r="D508" s="320"/>
      <c r="E508" s="320"/>
      <c r="F508" s="320"/>
      <c r="G508" s="320"/>
      <c r="H508" s="320"/>
      <c r="I508" s="321"/>
    </row>
    <row r="509" spans="1:9" ht="21" hidden="1" customHeight="1" x14ac:dyDescent="0.2">
      <c r="A509" s="3"/>
      <c r="B509" s="125" t="s">
        <v>519</v>
      </c>
      <c r="C509" s="3"/>
      <c r="D509" s="3"/>
      <c r="E509" s="3"/>
      <c r="F509" s="3"/>
      <c r="G509" s="3"/>
      <c r="H509" s="3"/>
      <c r="I509" s="247"/>
    </row>
    <row r="510" spans="1:9" ht="47.25" x14ac:dyDescent="0.2">
      <c r="A510" s="112">
        <v>1</v>
      </c>
      <c r="B510" s="125" t="s">
        <v>522</v>
      </c>
      <c r="C510" s="3" t="s">
        <v>16</v>
      </c>
      <c r="D510" s="3" t="s">
        <v>17</v>
      </c>
      <c r="E510" s="3">
        <v>0</v>
      </c>
      <c r="F510" s="3">
        <v>90</v>
      </c>
      <c r="G510" s="3">
        <v>90</v>
      </c>
      <c r="H510" s="25">
        <f>(G510/F510*100)-100</f>
        <v>0</v>
      </c>
      <c r="I510" s="247"/>
    </row>
    <row r="511" spans="1:9" x14ac:dyDescent="0.2">
      <c r="A511" s="47" t="s">
        <v>523</v>
      </c>
      <c r="B511" s="319" t="s">
        <v>105</v>
      </c>
      <c r="C511" s="320"/>
      <c r="D511" s="320"/>
      <c r="E511" s="320"/>
      <c r="F511" s="320"/>
      <c r="G511" s="320"/>
      <c r="H511" s="320"/>
      <c r="I511" s="321"/>
    </row>
    <row r="512" spans="1:9" hidden="1" x14ac:dyDescent="0.2">
      <c r="A512" s="3"/>
      <c r="B512" s="125" t="s">
        <v>519</v>
      </c>
      <c r="C512" s="3"/>
      <c r="D512" s="3"/>
      <c r="E512" s="3"/>
      <c r="F512" s="3"/>
      <c r="G512" s="3"/>
      <c r="H512" s="64"/>
      <c r="I512" s="247"/>
    </row>
    <row r="513" spans="1:9" ht="23.25" customHeight="1" x14ac:dyDescent="0.2">
      <c r="A513" s="112">
        <v>1</v>
      </c>
      <c r="B513" s="125" t="s">
        <v>524</v>
      </c>
      <c r="C513" s="3" t="s">
        <v>16</v>
      </c>
      <c r="D513" s="3" t="s">
        <v>17</v>
      </c>
      <c r="E513" s="3">
        <v>1.1000000000000001</v>
      </c>
      <c r="F513" s="3">
        <v>1.1499999999999999</v>
      </c>
      <c r="G513" s="3">
        <v>0.2</v>
      </c>
      <c r="H513" s="25">
        <f>G513/F513*100-100</f>
        <v>-82.608695652173907</v>
      </c>
      <c r="I513" s="247"/>
    </row>
    <row r="514" spans="1:9" x14ac:dyDescent="0.2">
      <c r="A514" s="47" t="s">
        <v>525</v>
      </c>
      <c r="B514" s="319" t="s">
        <v>526</v>
      </c>
      <c r="C514" s="320"/>
      <c r="D514" s="320"/>
      <c r="E514" s="320"/>
      <c r="F514" s="320"/>
      <c r="G514" s="320"/>
      <c r="H514" s="320"/>
      <c r="I514" s="321"/>
    </row>
    <row r="515" spans="1:9" hidden="1" x14ac:dyDescent="0.2">
      <c r="A515" s="3"/>
      <c r="B515" s="125" t="s">
        <v>519</v>
      </c>
      <c r="C515" s="3"/>
      <c r="D515" s="3"/>
      <c r="E515" s="3"/>
      <c r="F515" s="3"/>
      <c r="G515" s="3"/>
      <c r="H515" s="3"/>
      <c r="I515" s="247"/>
    </row>
    <row r="516" spans="1:9" ht="31.5" x14ac:dyDescent="0.2">
      <c r="A516" s="112">
        <v>1</v>
      </c>
      <c r="B516" s="125" t="s">
        <v>527</v>
      </c>
      <c r="C516" s="3" t="s">
        <v>16</v>
      </c>
      <c r="D516" s="3" t="s">
        <v>57</v>
      </c>
      <c r="E516" s="3">
        <v>0</v>
      </c>
      <c r="F516" s="3">
        <v>0</v>
      </c>
      <c r="G516" s="3">
        <v>2</v>
      </c>
      <c r="H516" s="25">
        <v>0</v>
      </c>
      <c r="I516" s="247"/>
    </row>
    <row r="517" spans="1:9" x14ac:dyDescent="0.2">
      <c r="A517" s="55" t="s">
        <v>528</v>
      </c>
      <c r="B517" s="324" t="s">
        <v>529</v>
      </c>
      <c r="C517" s="325"/>
      <c r="D517" s="325"/>
      <c r="E517" s="325"/>
      <c r="F517" s="325"/>
      <c r="G517" s="325"/>
      <c r="H517" s="325"/>
      <c r="I517" s="326"/>
    </row>
    <row r="518" spans="1:9" hidden="1" x14ac:dyDescent="0.2">
      <c r="A518" s="3"/>
      <c r="B518" s="125" t="s">
        <v>508</v>
      </c>
      <c r="C518" s="3"/>
      <c r="D518" s="3"/>
      <c r="E518" s="3"/>
      <c r="F518" s="3"/>
      <c r="G518" s="3"/>
      <c r="H518" s="3"/>
      <c r="I518" s="247"/>
    </row>
    <row r="519" spans="1:9" ht="34.5" customHeight="1" x14ac:dyDescent="0.2">
      <c r="A519" s="112">
        <v>1</v>
      </c>
      <c r="B519" s="125" t="s">
        <v>530</v>
      </c>
      <c r="C519" s="3" t="s">
        <v>16</v>
      </c>
      <c r="D519" s="3" t="s">
        <v>57</v>
      </c>
      <c r="E519" s="3">
        <v>7013</v>
      </c>
      <c r="F519" s="3">
        <v>7090</v>
      </c>
      <c r="G519" s="3">
        <v>6996</v>
      </c>
      <c r="H519" s="25">
        <f>G519/F519*100-100</f>
        <v>-1.3258110014104432</v>
      </c>
      <c r="I519" s="247"/>
    </row>
    <row r="520" spans="1:9" x14ac:dyDescent="0.2">
      <c r="A520" s="47" t="s">
        <v>532</v>
      </c>
      <c r="B520" s="347" t="s">
        <v>105</v>
      </c>
      <c r="C520" s="348"/>
      <c r="D520" s="348"/>
      <c r="E520" s="348"/>
      <c r="F520" s="348"/>
      <c r="G520" s="348"/>
      <c r="H520" s="348"/>
      <c r="I520" s="349"/>
    </row>
    <row r="521" spans="1:9" hidden="1" x14ac:dyDescent="0.2">
      <c r="A521" s="68"/>
      <c r="B521" s="125" t="s">
        <v>519</v>
      </c>
      <c r="C521" s="3"/>
      <c r="D521" s="3"/>
      <c r="E521" s="3"/>
      <c r="F521" s="3"/>
      <c r="G521" s="3"/>
      <c r="H521" s="64"/>
      <c r="I521" s="247"/>
    </row>
    <row r="522" spans="1:9" ht="32.25" customHeight="1" x14ac:dyDescent="0.2">
      <c r="A522" s="116" t="s">
        <v>14</v>
      </c>
      <c r="B522" s="125" t="s">
        <v>533</v>
      </c>
      <c r="C522" s="3" t="s">
        <v>16</v>
      </c>
      <c r="D522" s="3" t="s">
        <v>21</v>
      </c>
      <c r="E522" s="3">
        <v>28</v>
      </c>
      <c r="F522" s="3">
        <v>29</v>
      </c>
      <c r="G522" s="3">
        <v>5</v>
      </c>
      <c r="H522" s="25">
        <f>G522/F522*100-100</f>
        <v>-82.758620689655174</v>
      </c>
      <c r="I522" s="281" t="s">
        <v>534</v>
      </c>
    </row>
    <row r="523" spans="1:9" x14ac:dyDescent="0.2">
      <c r="A523" s="55" t="s">
        <v>535</v>
      </c>
      <c r="B523" s="350" t="s">
        <v>536</v>
      </c>
      <c r="C523" s="351"/>
      <c r="D523" s="351"/>
      <c r="E523" s="351"/>
      <c r="F523" s="351"/>
      <c r="G523" s="351"/>
      <c r="H523" s="351"/>
      <c r="I523" s="352"/>
    </row>
    <row r="524" spans="1:9" hidden="1" x14ac:dyDescent="0.2">
      <c r="A524" s="68"/>
      <c r="B524" s="125" t="s">
        <v>508</v>
      </c>
      <c r="C524" s="3"/>
      <c r="D524" s="3"/>
      <c r="E524" s="3"/>
      <c r="F524" s="3"/>
      <c r="G524" s="3"/>
      <c r="H524" s="64"/>
      <c r="I524" s="247"/>
    </row>
    <row r="525" spans="1:9" x14ac:dyDescent="0.2">
      <c r="A525" s="116" t="s">
        <v>14</v>
      </c>
      <c r="B525" s="125" t="s">
        <v>512</v>
      </c>
      <c r="C525" s="3" t="s">
        <v>16</v>
      </c>
      <c r="D525" s="3" t="s">
        <v>17</v>
      </c>
      <c r="E525" s="3">
        <v>70.900000000000006</v>
      </c>
      <c r="F525" s="3">
        <v>72</v>
      </c>
      <c r="G525" s="3">
        <v>73.2</v>
      </c>
      <c r="H525" s="25">
        <f>G525/F525*100-100</f>
        <v>1.6666666666666572</v>
      </c>
      <c r="I525" s="247"/>
    </row>
    <row r="526" spans="1:9" x14ac:dyDescent="0.2">
      <c r="A526" s="47" t="s">
        <v>537</v>
      </c>
      <c r="B526" s="347" t="s">
        <v>105</v>
      </c>
      <c r="C526" s="348"/>
      <c r="D526" s="348"/>
      <c r="E526" s="348"/>
      <c r="F526" s="348"/>
      <c r="G526" s="348"/>
      <c r="H526" s="348"/>
      <c r="I526" s="349"/>
    </row>
    <row r="527" spans="1:9" hidden="1" x14ac:dyDescent="0.2">
      <c r="A527" s="68" t="s">
        <v>538</v>
      </c>
      <c r="B527" s="125" t="s">
        <v>519</v>
      </c>
      <c r="C527" s="3"/>
      <c r="D527" s="3"/>
      <c r="E527" s="3"/>
      <c r="F527" s="3"/>
      <c r="G527" s="3"/>
      <c r="H527" s="64"/>
      <c r="I527" s="247"/>
    </row>
    <row r="528" spans="1:9" x14ac:dyDescent="0.2">
      <c r="A528" s="115">
        <v>1</v>
      </c>
      <c r="B528" s="125" t="s">
        <v>539</v>
      </c>
      <c r="C528" s="3" t="s">
        <v>16</v>
      </c>
      <c r="D528" s="3" t="s">
        <v>17</v>
      </c>
      <c r="E528" s="3">
        <v>34.6</v>
      </c>
      <c r="F528" s="3">
        <v>35.6</v>
      </c>
      <c r="G528" s="3">
        <v>35.1</v>
      </c>
      <c r="H528" s="25">
        <f>G528/F528*100-100</f>
        <v>-1.4044943820224631</v>
      </c>
      <c r="I528" s="247"/>
    </row>
    <row r="529" spans="1:9" ht="15.75" customHeight="1" x14ac:dyDescent="0.2">
      <c r="A529" s="55" t="s">
        <v>540</v>
      </c>
      <c r="B529" s="324" t="s">
        <v>541</v>
      </c>
      <c r="C529" s="325"/>
      <c r="D529" s="325"/>
      <c r="E529" s="325"/>
      <c r="F529" s="325"/>
      <c r="G529" s="325"/>
      <c r="H529" s="325"/>
      <c r="I529" s="326"/>
    </row>
    <row r="530" spans="1:9" hidden="1" x14ac:dyDescent="0.2">
      <c r="A530" s="3"/>
      <c r="B530" s="125" t="s">
        <v>508</v>
      </c>
      <c r="C530" s="3"/>
      <c r="D530" s="3"/>
      <c r="E530" s="3"/>
      <c r="F530" s="3"/>
      <c r="G530" s="3"/>
      <c r="H530" s="3"/>
      <c r="I530" s="247"/>
    </row>
    <row r="531" spans="1:9" ht="31.5" x14ac:dyDescent="0.2">
      <c r="A531" s="112">
        <v>1</v>
      </c>
      <c r="B531" s="125" t="s">
        <v>542</v>
      </c>
      <c r="C531" s="3" t="s">
        <v>16</v>
      </c>
      <c r="D531" s="3" t="s">
        <v>17</v>
      </c>
      <c r="E531" s="3">
        <v>95</v>
      </c>
      <c r="F531" s="3">
        <v>95</v>
      </c>
      <c r="G531" s="3">
        <v>25</v>
      </c>
      <c r="H531" s="25">
        <f>G531/F531*100-100</f>
        <v>-73.684210526315795</v>
      </c>
      <c r="I531" s="247"/>
    </row>
    <row r="532" spans="1:9" x14ac:dyDescent="0.2">
      <c r="A532" s="47" t="s">
        <v>543</v>
      </c>
      <c r="B532" s="319" t="s">
        <v>114</v>
      </c>
      <c r="C532" s="320"/>
      <c r="D532" s="320"/>
      <c r="E532" s="320"/>
      <c r="F532" s="320"/>
      <c r="G532" s="320"/>
      <c r="H532" s="320"/>
      <c r="I532" s="321"/>
    </row>
    <row r="533" spans="1:9" hidden="1" x14ac:dyDescent="0.2">
      <c r="A533" s="3"/>
      <c r="B533" s="125" t="s">
        <v>519</v>
      </c>
      <c r="C533" s="3"/>
      <c r="D533" s="3"/>
      <c r="E533" s="3"/>
      <c r="F533" s="3"/>
      <c r="G533" s="3"/>
      <c r="H533" s="3"/>
      <c r="I533" s="247"/>
    </row>
    <row r="534" spans="1:9" ht="31.5" x14ac:dyDescent="0.2">
      <c r="A534" s="112">
        <v>1</v>
      </c>
      <c r="B534" s="125" t="s">
        <v>542</v>
      </c>
      <c r="C534" s="3" t="s">
        <v>16</v>
      </c>
      <c r="D534" s="3" t="s">
        <v>17</v>
      </c>
      <c r="E534" s="3">
        <v>95</v>
      </c>
      <c r="F534" s="3">
        <v>95</v>
      </c>
      <c r="G534" s="3">
        <v>25</v>
      </c>
      <c r="H534" s="25">
        <f>G534/F534*100-100</f>
        <v>-73.684210526315795</v>
      </c>
      <c r="I534" s="247"/>
    </row>
    <row r="535" spans="1:9" ht="36.75" customHeight="1" x14ac:dyDescent="0.2">
      <c r="A535" s="47" t="s">
        <v>544</v>
      </c>
      <c r="B535" s="319" t="s">
        <v>545</v>
      </c>
      <c r="C535" s="320"/>
      <c r="D535" s="320"/>
      <c r="E535" s="320"/>
      <c r="F535" s="320"/>
      <c r="G535" s="320"/>
      <c r="H535" s="320"/>
      <c r="I535" s="321"/>
    </row>
    <row r="536" spans="1:9" hidden="1" x14ac:dyDescent="0.2">
      <c r="A536" s="3" t="s">
        <v>546</v>
      </c>
      <c r="B536" s="125" t="s">
        <v>519</v>
      </c>
      <c r="C536" s="3"/>
      <c r="D536" s="3"/>
      <c r="E536" s="3"/>
      <c r="F536" s="3"/>
      <c r="G536" s="3"/>
      <c r="H536" s="3"/>
      <c r="I536" s="247"/>
    </row>
    <row r="537" spans="1:9" x14ac:dyDescent="0.2">
      <c r="A537" s="112">
        <v>1</v>
      </c>
      <c r="B537" s="125" t="s">
        <v>547</v>
      </c>
      <c r="C537" s="3" t="s">
        <v>548</v>
      </c>
      <c r="D537" s="3" t="s">
        <v>17</v>
      </c>
      <c r="E537" s="3">
        <v>100</v>
      </c>
      <c r="F537" s="3">
        <v>100</v>
      </c>
      <c r="G537" s="3">
        <v>25</v>
      </c>
      <c r="H537" s="25">
        <f>G537/F537*100-100</f>
        <v>-75</v>
      </c>
      <c r="I537" s="247"/>
    </row>
    <row r="538" spans="1:9" s="47" customFormat="1" ht="44.25" customHeight="1" x14ac:dyDescent="0.2">
      <c r="A538" s="27" t="s">
        <v>549</v>
      </c>
      <c r="B538" s="322" t="s">
        <v>1178</v>
      </c>
      <c r="C538" s="322"/>
      <c r="D538" s="322"/>
      <c r="E538" s="322"/>
      <c r="F538" s="322"/>
      <c r="G538" s="322"/>
      <c r="H538" s="322"/>
      <c r="I538" s="322"/>
    </row>
    <row r="539" spans="1:9" ht="31.5" x14ac:dyDescent="0.2">
      <c r="A539" s="112">
        <v>1</v>
      </c>
      <c r="B539" s="125" t="s">
        <v>1177</v>
      </c>
      <c r="C539" s="3" t="s">
        <v>16</v>
      </c>
      <c r="D539" s="3" t="s">
        <v>17</v>
      </c>
      <c r="E539" s="3">
        <v>21.4</v>
      </c>
      <c r="F539" s="3">
        <v>21</v>
      </c>
      <c r="G539" s="3">
        <v>4.5999999999999996</v>
      </c>
      <c r="H539" s="25">
        <f>G539/F539*100-100</f>
        <v>-78.095238095238102</v>
      </c>
      <c r="I539" s="247" t="s">
        <v>967</v>
      </c>
    </row>
    <row r="540" spans="1:9" ht="94.5" x14ac:dyDescent="0.2">
      <c r="A540" s="112">
        <v>2</v>
      </c>
      <c r="B540" s="125" t="s">
        <v>551</v>
      </c>
      <c r="C540" s="3" t="s">
        <v>16</v>
      </c>
      <c r="D540" s="3" t="s">
        <v>17</v>
      </c>
      <c r="E540" s="3">
        <v>100</v>
      </c>
      <c r="F540" s="3">
        <v>100</v>
      </c>
      <c r="G540" s="3">
        <v>100</v>
      </c>
      <c r="H540" s="25">
        <f>G540/F540*100-100</f>
        <v>0</v>
      </c>
      <c r="I540" s="247"/>
    </row>
    <row r="541" spans="1:9" ht="31.5" x14ac:dyDescent="0.2">
      <c r="A541" s="112">
        <v>3</v>
      </c>
      <c r="B541" s="125" t="s">
        <v>552</v>
      </c>
      <c r="C541" s="3" t="s">
        <v>16</v>
      </c>
      <c r="D541" s="3" t="s">
        <v>17</v>
      </c>
      <c r="E541" s="3">
        <v>80</v>
      </c>
      <c r="F541" s="3">
        <v>80</v>
      </c>
      <c r="G541" s="3">
        <v>80</v>
      </c>
      <c r="H541" s="25">
        <f>G541/F541*100-100</f>
        <v>0</v>
      </c>
      <c r="I541" s="247"/>
    </row>
    <row r="542" spans="1:9" ht="31.5" x14ac:dyDescent="0.2">
      <c r="A542" s="112">
        <v>4</v>
      </c>
      <c r="B542" s="125" t="s">
        <v>553</v>
      </c>
      <c r="C542" s="3" t="s">
        <v>16</v>
      </c>
      <c r="D542" s="3" t="s">
        <v>17</v>
      </c>
      <c r="E542" s="3">
        <v>46.4</v>
      </c>
      <c r="F542" s="3">
        <v>46</v>
      </c>
      <c r="G542" s="25">
        <v>0</v>
      </c>
      <c r="H542" s="25">
        <f>G542/F542*100-100</f>
        <v>-100</v>
      </c>
      <c r="I542" s="247" t="s">
        <v>968</v>
      </c>
    </row>
    <row r="543" spans="1:9" s="57" customFormat="1" ht="15.75" customHeight="1" x14ac:dyDescent="0.2">
      <c r="A543" s="55" t="s">
        <v>554</v>
      </c>
      <c r="B543" s="324" t="s">
        <v>555</v>
      </c>
      <c r="C543" s="325"/>
      <c r="D543" s="325"/>
      <c r="E543" s="325"/>
      <c r="F543" s="325"/>
      <c r="G543" s="325"/>
      <c r="H543" s="325"/>
      <c r="I543" s="326"/>
    </row>
    <row r="544" spans="1:9" ht="31.5" x14ac:dyDescent="0.2">
      <c r="A544" s="112">
        <v>1</v>
      </c>
      <c r="B544" s="125" t="s">
        <v>556</v>
      </c>
      <c r="C544" s="3" t="s">
        <v>16</v>
      </c>
      <c r="D544" s="3" t="s">
        <v>17</v>
      </c>
      <c r="E544" s="3">
        <v>80</v>
      </c>
      <c r="F544" s="3">
        <v>80</v>
      </c>
      <c r="G544" s="3">
        <v>80</v>
      </c>
      <c r="H544" s="25">
        <f>G544/F544*100-100</f>
        <v>0</v>
      </c>
      <c r="I544" s="247"/>
    </row>
    <row r="545" spans="1:9" ht="35.25" customHeight="1" x14ac:dyDescent="0.2">
      <c r="A545" s="47" t="s">
        <v>557</v>
      </c>
      <c r="B545" s="319" t="s">
        <v>558</v>
      </c>
      <c r="C545" s="320"/>
      <c r="D545" s="320"/>
      <c r="E545" s="320"/>
      <c r="F545" s="320"/>
      <c r="G545" s="320"/>
      <c r="H545" s="320"/>
      <c r="I545" s="321"/>
    </row>
    <row r="546" spans="1:9" ht="31.5" x14ac:dyDescent="0.2">
      <c r="A546" s="116" t="s">
        <v>14</v>
      </c>
      <c r="B546" s="125" t="s">
        <v>559</v>
      </c>
      <c r="C546" s="3" t="s">
        <v>16</v>
      </c>
      <c r="D546" s="3" t="s">
        <v>21</v>
      </c>
      <c r="E546" s="3">
        <v>4</v>
      </c>
      <c r="F546" s="3">
        <v>5</v>
      </c>
      <c r="G546" s="3">
        <v>0</v>
      </c>
      <c r="H546" s="25">
        <f>G546/F546*100-100</f>
        <v>-100</v>
      </c>
      <c r="I546" s="247"/>
    </row>
    <row r="547" spans="1:9" ht="37.5" customHeight="1" x14ac:dyDescent="0.2">
      <c r="A547" s="55" t="s">
        <v>560</v>
      </c>
      <c r="B547" s="324" t="s">
        <v>561</v>
      </c>
      <c r="C547" s="325"/>
      <c r="D547" s="325"/>
      <c r="E547" s="325"/>
      <c r="F547" s="325"/>
      <c r="G547" s="325"/>
      <c r="H547" s="325"/>
      <c r="I547" s="326"/>
    </row>
    <row r="548" spans="1:9" ht="36" customHeight="1" x14ac:dyDescent="0.2">
      <c r="A548" s="116" t="s">
        <v>14</v>
      </c>
      <c r="B548" s="125" t="s">
        <v>550</v>
      </c>
      <c r="C548" s="3" t="s">
        <v>16</v>
      </c>
      <c r="D548" s="3" t="s">
        <v>17</v>
      </c>
      <c r="E548" s="3">
        <v>21.4</v>
      </c>
      <c r="F548" s="3">
        <v>21</v>
      </c>
      <c r="G548" s="3">
        <v>4.5999999999999996</v>
      </c>
      <c r="H548" s="25">
        <f>G548/F548*100-100</f>
        <v>-78.095238095238102</v>
      </c>
      <c r="I548" s="247" t="s">
        <v>967</v>
      </c>
    </row>
    <row r="549" spans="1:9" ht="78.75" x14ac:dyDescent="0.2">
      <c r="A549" s="116" t="s">
        <v>18</v>
      </c>
      <c r="B549" s="125" t="s">
        <v>562</v>
      </c>
      <c r="C549" s="3" t="s">
        <v>16</v>
      </c>
      <c r="D549" s="3" t="s">
        <v>17</v>
      </c>
      <c r="E549" s="3">
        <v>100</v>
      </c>
      <c r="F549" s="3">
        <v>100</v>
      </c>
      <c r="G549" s="3">
        <v>100</v>
      </c>
      <c r="H549" s="25">
        <f>G549/F549*100-100</f>
        <v>0</v>
      </c>
      <c r="I549" s="247"/>
    </row>
    <row r="550" spans="1:9" ht="24" customHeight="1" x14ac:dyDescent="0.2">
      <c r="A550" s="47" t="s">
        <v>563</v>
      </c>
      <c r="B550" s="344" t="s">
        <v>564</v>
      </c>
      <c r="C550" s="345"/>
      <c r="D550" s="345"/>
      <c r="E550" s="345"/>
      <c r="F550" s="345"/>
      <c r="G550" s="345"/>
      <c r="H550" s="345"/>
      <c r="I550" s="346"/>
    </row>
    <row r="551" spans="1:9" ht="53.25" hidden="1" customHeight="1" x14ac:dyDescent="0.2">
      <c r="A551" s="112">
        <v>1</v>
      </c>
      <c r="B551" s="125" t="s">
        <v>970</v>
      </c>
      <c r="C551" s="3" t="s">
        <v>16</v>
      </c>
      <c r="D551" s="125" t="s">
        <v>566</v>
      </c>
      <c r="E551" s="3"/>
      <c r="F551" s="155"/>
      <c r="G551" s="155"/>
      <c r="H551" s="155"/>
      <c r="I551" s="298"/>
    </row>
    <row r="552" spans="1:9" ht="66" hidden="1" customHeight="1" x14ac:dyDescent="0.2">
      <c r="A552" s="112">
        <v>2</v>
      </c>
      <c r="B552" s="125" t="s">
        <v>971</v>
      </c>
      <c r="C552" s="3" t="s">
        <v>16</v>
      </c>
      <c r="D552" s="125" t="s">
        <v>566</v>
      </c>
      <c r="E552" s="3"/>
      <c r="F552" s="155"/>
      <c r="G552" s="155"/>
      <c r="H552" s="155"/>
      <c r="I552" s="298"/>
    </row>
    <row r="553" spans="1:9" x14ac:dyDescent="0.2">
      <c r="A553" s="112">
        <v>1</v>
      </c>
      <c r="B553" s="125" t="s">
        <v>565</v>
      </c>
      <c r="C553" s="3" t="s">
        <v>16</v>
      </c>
      <c r="D553" s="3" t="s">
        <v>566</v>
      </c>
      <c r="E553" s="3">
        <v>1704</v>
      </c>
      <c r="F553" s="3">
        <v>1872</v>
      </c>
      <c r="G553" s="3">
        <v>602</v>
      </c>
      <c r="H553" s="25">
        <f>G553/F553*100-100</f>
        <v>-67.841880341880341</v>
      </c>
      <c r="I553" s="247" t="s">
        <v>969</v>
      </c>
    </row>
    <row r="554" spans="1:9" ht="47.25" hidden="1" x14ac:dyDescent="0.2">
      <c r="A554" s="112">
        <v>2</v>
      </c>
      <c r="B554" s="125" t="s">
        <v>972</v>
      </c>
      <c r="C554" s="3" t="s">
        <v>16</v>
      </c>
      <c r="D554" s="3" t="s">
        <v>568</v>
      </c>
      <c r="E554" s="3"/>
      <c r="F554" s="3"/>
      <c r="G554" s="3"/>
      <c r="H554" s="25"/>
      <c r="I554" s="247"/>
    </row>
    <row r="555" spans="1:9" x14ac:dyDescent="0.2">
      <c r="A555" s="112">
        <v>2</v>
      </c>
      <c r="B555" s="125" t="s">
        <v>567</v>
      </c>
      <c r="C555" s="3" t="s">
        <v>16</v>
      </c>
      <c r="D555" s="3" t="s">
        <v>973</v>
      </c>
      <c r="E555" s="3">
        <v>103</v>
      </c>
      <c r="F555" s="3">
        <v>103</v>
      </c>
      <c r="G555" s="3">
        <v>27</v>
      </c>
      <c r="H555" s="25">
        <f>G555/F555*100-100</f>
        <v>-73.786407766990294</v>
      </c>
      <c r="I555" s="247"/>
    </row>
    <row r="556" spans="1:9" ht="15.75" customHeight="1" x14ac:dyDescent="0.2">
      <c r="A556" s="47" t="s">
        <v>569</v>
      </c>
      <c r="B556" s="319" t="s">
        <v>570</v>
      </c>
      <c r="C556" s="320"/>
      <c r="D556" s="320"/>
      <c r="E556" s="320"/>
      <c r="F556" s="320"/>
      <c r="G556" s="320"/>
      <c r="H556" s="320"/>
      <c r="I556" s="321"/>
    </row>
    <row r="557" spans="1:9" ht="77.25" customHeight="1" x14ac:dyDescent="0.2">
      <c r="A557" s="112">
        <v>1</v>
      </c>
      <c r="B557" s="125" t="s">
        <v>571</v>
      </c>
      <c r="C557" s="3" t="s">
        <v>16</v>
      </c>
      <c r="D557" s="3" t="s">
        <v>568</v>
      </c>
      <c r="E557" s="3">
        <v>43.46</v>
      </c>
      <c r="F557" s="3">
        <v>39</v>
      </c>
      <c r="G557" s="3">
        <v>4.5</v>
      </c>
      <c r="H557" s="25">
        <f>G557/F557*100-100</f>
        <v>-88.461538461538467</v>
      </c>
      <c r="I557" s="247" t="s">
        <v>974</v>
      </c>
    </row>
    <row r="558" spans="1:9" ht="67.5" customHeight="1" x14ac:dyDescent="0.2">
      <c r="A558" s="112">
        <v>2</v>
      </c>
      <c r="B558" s="125" t="s">
        <v>572</v>
      </c>
      <c r="C558" s="3" t="s">
        <v>16</v>
      </c>
      <c r="D558" s="3" t="s">
        <v>566</v>
      </c>
      <c r="E558" s="3">
        <v>92</v>
      </c>
      <c r="F558" s="3">
        <v>90</v>
      </c>
      <c r="G558" s="3">
        <v>24</v>
      </c>
      <c r="H558" s="25">
        <f>G558/F558*100-100</f>
        <v>-73.333333333333329</v>
      </c>
      <c r="I558" s="247" t="s">
        <v>975</v>
      </c>
    </row>
    <row r="559" spans="1:9" ht="72" customHeight="1" x14ac:dyDescent="0.2">
      <c r="A559" s="112">
        <v>3</v>
      </c>
      <c r="B559" s="125" t="s">
        <v>573</v>
      </c>
      <c r="C559" s="3" t="s">
        <v>16</v>
      </c>
      <c r="D559" s="3" t="s">
        <v>566</v>
      </c>
      <c r="E559" s="3">
        <v>88</v>
      </c>
      <c r="F559" s="3">
        <v>87</v>
      </c>
      <c r="G559" s="3">
        <v>21</v>
      </c>
      <c r="H559" s="25">
        <f>G559/F559*100-100</f>
        <v>-75.862068965517238</v>
      </c>
      <c r="I559" s="247" t="s">
        <v>975</v>
      </c>
    </row>
    <row r="560" spans="1:9" ht="15.75" customHeight="1" x14ac:dyDescent="0.2">
      <c r="A560" s="55" t="s">
        <v>574</v>
      </c>
      <c r="B560" s="324" t="s">
        <v>575</v>
      </c>
      <c r="C560" s="325"/>
      <c r="D560" s="325"/>
      <c r="E560" s="325"/>
      <c r="F560" s="325"/>
      <c r="G560" s="325"/>
      <c r="H560" s="325"/>
      <c r="I560" s="326"/>
    </row>
    <row r="561" spans="1:9" ht="31.5" x14ac:dyDescent="0.2">
      <c r="A561" s="112">
        <v>1</v>
      </c>
      <c r="B561" s="125" t="s">
        <v>553</v>
      </c>
      <c r="C561" s="3" t="s">
        <v>16</v>
      </c>
      <c r="D561" s="3" t="s">
        <v>17</v>
      </c>
      <c r="E561" s="3">
        <v>46.4</v>
      </c>
      <c r="F561" s="3">
        <v>44</v>
      </c>
      <c r="G561" s="3">
        <v>0</v>
      </c>
      <c r="H561" s="25">
        <f>G561/F561*100-100</f>
        <v>-100</v>
      </c>
      <c r="I561" s="247" t="s">
        <v>968</v>
      </c>
    </row>
    <row r="562" spans="1:9" ht="15.75" customHeight="1" x14ac:dyDescent="0.2">
      <c r="A562" s="47" t="s">
        <v>576</v>
      </c>
      <c r="B562" s="319" t="s">
        <v>577</v>
      </c>
      <c r="C562" s="320"/>
      <c r="D562" s="320"/>
      <c r="E562" s="320"/>
      <c r="F562" s="320"/>
      <c r="G562" s="320"/>
      <c r="H562" s="320"/>
      <c r="I562" s="321"/>
    </row>
    <row r="563" spans="1:9" ht="31.5" x14ac:dyDescent="0.2">
      <c r="A563" s="112">
        <v>1</v>
      </c>
      <c r="B563" s="125" t="s">
        <v>578</v>
      </c>
      <c r="C563" s="3"/>
      <c r="D563" s="3" t="s">
        <v>21</v>
      </c>
      <c r="E563" s="3">
        <v>2</v>
      </c>
      <c r="F563" s="3">
        <v>1</v>
      </c>
      <c r="G563" s="3">
        <v>0</v>
      </c>
      <c r="H563" s="25">
        <f>G563/F563*100-100</f>
        <v>-100</v>
      </c>
      <c r="I563" s="247" t="s">
        <v>976</v>
      </c>
    </row>
    <row r="564" spans="1:9" s="47" customFormat="1" ht="29.25" customHeight="1" x14ac:dyDescent="0.2">
      <c r="A564" s="118" t="s">
        <v>579</v>
      </c>
      <c r="B564" s="322" t="s">
        <v>580</v>
      </c>
      <c r="C564" s="322"/>
      <c r="D564" s="322"/>
      <c r="E564" s="322"/>
      <c r="F564" s="322"/>
      <c r="G564" s="322"/>
      <c r="H564" s="322"/>
      <c r="I564" s="322"/>
    </row>
    <row r="565" spans="1:9" s="2" customFormat="1" ht="87.75" customHeight="1" x14ac:dyDescent="0.25">
      <c r="A565" s="116" t="s">
        <v>14</v>
      </c>
      <c r="B565" s="125" t="s">
        <v>581</v>
      </c>
      <c r="C565" s="3" t="s">
        <v>16</v>
      </c>
      <c r="D565" s="3" t="s">
        <v>21</v>
      </c>
      <c r="E565" s="159">
        <v>9852</v>
      </c>
      <c r="F565" s="159">
        <v>9900</v>
      </c>
      <c r="G565" s="159">
        <v>9829</v>
      </c>
      <c r="H565" s="119">
        <f>G565/F565*100-100</f>
        <v>-0.71717171717170913</v>
      </c>
      <c r="I565" s="245" t="s">
        <v>1276</v>
      </c>
    </row>
    <row r="566" spans="1:9" s="2" customFormat="1" x14ac:dyDescent="0.25">
      <c r="A566" s="116" t="s">
        <v>18</v>
      </c>
      <c r="B566" s="125" t="s">
        <v>582</v>
      </c>
      <c r="C566" s="3" t="s">
        <v>16</v>
      </c>
      <c r="D566" s="3" t="s">
        <v>583</v>
      </c>
      <c r="E566" s="159">
        <v>682</v>
      </c>
      <c r="F566" s="159">
        <v>641.70000000000005</v>
      </c>
      <c r="G566" s="159">
        <v>682.9</v>
      </c>
      <c r="H566" s="119">
        <f>G566/F566*100-100</f>
        <v>6.4204456911329117</v>
      </c>
      <c r="I566" s="122"/>
    </row>
    <row r="567" spans="1:9" s="2" customFormat="1" ht="31.5" x14ac:dyDescent="0.25">
      <c r="A567" s="116" t="s">
        <v>22</v>
      </c>
      <c r="B567" s="125" t="s">
        <v>584</v>
      </c>
      <c r="C567" s="3" t="s">
        <v>16</v>
      </c>
      <c r="D567" s="3" t="s">
        <v>17</v>
      </c>
      <c r="E567" s="159">
        <v>30</v>
      </c>
      <c r="F567" s="159">
        <v>30.4</v>
      </c>
      <c r="G567" s="121">
        <v>30.5</v>
      </c>
      <c r="H567" s="119">
        <f>G567/F567*100-100</f>
        <v>0.32894736842106909</v>
      </c>
      <c r="I567" s="122"/>
    </row>
    <row r="568" spans="1:9" s="2" customFormat="1" x14ac:dyDescent="0.2">
      <c r="A568" s="55" t="s">
        <v>585</v>
      </c>
      <c r="B568" s="324" t="s">
        <v>586</v>
      </c>
      <c r="C568" s="325"/>
      <c r="D568" s="325"/>
      <c r="E568" s="325"/>
      <c r="F568" s="325"/>
      <c r="G568" s="325"/>
      <c r="H568" s="325"/>
      <c r="I568" s="326"/>
    </row>
    <row r="569" spans="1:9" s="2" customFormat="1" x14ac:dyDescent="0.2">
      <c r="A569" s="116" t="s">
        <v>14</v>
      </c>
      <c r="B569" s="125" t="s">
        <v>587</v>
      </c>
      <c r="C569" s="3" t="s">
        <v>16</v>
      </c>
      <c r="D569" s="3" t="s">
        <v>588</v>
      </c>
      <c r="E569" s="159">
        <v>467.7</v>
      </c>
      <c r="F569" s="159">
        <v>505.1</v>
      </c>
      <c r="G569" s="159">
        <v>120</v>
      </c>
      <c r="H569" s="119">
        <f>G569/F569*100-100</f>
        <v>-76.242328251831324</v>
      </c>
      <c r="I569" s="159"/>
    </row>
    <row r="570" spans="1:9" s="2" customFormat="1" x14ac:dyDescent="0.2">
      <c r="A570" s="116" t="s">
        <v>18</v>
      </c>
      <c r="B570" s="125" t="s">
        <v>589</v>
      </c>
      <c r="C570" s="3" t="s">
        <v>16</v>
      </c>
      <c r="D570" s="3" t="s">
        <v>590</v>
      </c>
      <c r="E570" s="159">
        <v>3.9</v>
      </c>
      <c r="F570" s="159">
        <v>4.2</v>
      </c>
      <c r="G570" s="159">
        <v>1</v>
      </c>
      <c r="H570" s="119">
        <f>G570/F570*100-100</f>
        <v>-76.19047619047619</v>
      </c>
      <c r="I570" s="159"/>
    </row>
    <row r="571" spans="1:9" s="2" customFormat="1" x14ac:dyDescent="0.25">
      <c r="A571" s="116" t="s">
        <v>22</v>
      </c>
      <c r="B571" s="125" t="s">
        <v>581</v>
      </c>
      <c r="C571" s="3" t="s">
        <v>16</v>
      </c>
      <c r="D571" s="3" t="s">
        <v>21</v>
      </c>
      <c r="E571" s="159">
        <v>9852</v>
      </c>
      <c r="F571" s="159">
        <v>9900</v>
      </c>
      <c r="G571" s="159">
        <v>9829</v>
      </c>
      <c r="H571" s="119">
        <f>G571/F571*100-100</f>
        <v>-0.71717171717170913</v>
      </c>
      <c r="I571" s="245" t="s">
        <v>1276</v>
      </c>
    </row>
    <row r="572" spans="1:9" s="2" customFormat="1" ht="31.5" x14ac:dyDescent="0.2">
      <c r="A572" s="116" t="s">
        <v>591</v>
      </c>
      <c r="B572" s="125" t="s">
        <v>592</v>
      </c>
      <c r="C572" s="3" t="s">
        <v>16</v>
      </c>
      <c r="D572" s="3" t="s">
        <v>21</v>
      </c>
      <c r="E572" s="159">
        <v>82.5</v>
      </c>
      <c r="F572" s="159">
        <v>82.5</v>
      </c>
      <c r="G572" s="159">
        <v>82.9</v>
      </c>
      <c r="H572" s="119">
        <f>G572/F572*100-100</f>
        <v>0.48484848484848442</v>
      </c>
      <c r="I572" s="159"/>
    </row>
    <row r="573" spans="1:9" s="2" customFormat="1" x14ac:dyDescent="0.2">
      <c r="A573" s="47" t="s">
        <v>593</v>
      </c>
      <c r="B573" s="319" t="s">
        <v>108</v>
      </c>
      <c r="C573" s="320"/>
      <c r="D573" s="320"/>
      <c r="E573" s="320"/>
      <c r="F573" s="320"/>
      <c r="G573" s="320"/>
      <c r="H573" s="320"/>
      <c r="I573" s="321"/>
    </row>
    <row r="574" spans="1:9" s="2" customFormat="1" x14ac:dyDescent="0.2">
      <c r="A574" s="116" t="s">
        <v>14</v>
      </c>
      <c r="B574" s="125" t="s">
        <v>594</v>
      </c>
      <c r="C574" s="3" t="s">
        <v>16</v>
      </c>
      <c r="D574" s="3" t="s">
        <v>57</v>
      </c>
      <c r="E574" s="159">
        <v>40</v>
      </c>
      <c r="F574" s="159">
        <v>43</v>
      </c>
      <c r="G574" s="159">
        <v>0</v>
      </c>
      <c r="H574" s="119">
        <f>G574/F574*100-100</f>
        <v>-100</v>
      </c>
      <c r="I574" s="251"/>
    </row>
    <row r="575" spans="1:9" s="2" customFormat="1" ht="31.5" x14ac:dyDescent="0.2">
      <c r="A575" s="116" t="s">
        <v>18</v>
      </c>
      <c r="B575" s="125" t="s">
        <v>595</v>
      </c>
      <c r="C575" s="3" t="s">
        <v>16</v>
      </c>
      <c r="D575" s="3" t="s">
        <v>21</v>
      </c>
      <c r="E575" s="159">
        <v>9</v>
      </c>
      <c r="F575" s="159">
        <v>11</v>
      </c>
      <c r="G575" s="159">
        <v>9</v>
      </c>
      <c r="H575" s="119">
        <f>G575/F575*100-100</f>
        <v>-18.181818181818173</v>
      </c>
      <c r="I575" s="251"/>
    </row>
    <row r="576" spans="1:9" s="2" customFormat="1" ht="31.5" customHeight="1" x14ac:dyDescent="0.2">
      <c r="A576" s="47" t="s">
        <v>596</v>
      </c>
      <c r="B576" s="319" t="s">
        <v>597</v>
      </c>
      <c r="C576" s="320"/>
      <c r="D576" s="320"/>
      <c r="E576" s="320"/>
      <c r="F576" s="320"/>
      <c r="G576" s="320"/>
      <c r="H576" s="320"/>
      <c r="I576" s="321"/>
    </row>
    <row r="577" spans="1:9" s="2" customFormat="1" hidden="1" x14ac:dyDescent="0.2">
      <c r="A577" s="68"/>
      <c r="B577" s="125" t="s">
        <v>519</v>
      </c>
      <c r="C577" s="3"/>
      <c r="D577" s="3"/>
      <c r="E577" s="3"/>
      <c r="F577" s="3"/>
      <c r="G577" s="3"/>
      <c r="H577" s="3"/>
      <c r="I577" s="251"/>
    </row>
    <row r="578" spans="1:9" s="2" customFormat="1" x14ac:dyDescent="0.2">
      <c r="A578" s="116" t="s">
        <v>14</v>
      </c>
      <c r="B578" s="125" t="s">
        <v>598</v>
      </c>
      <c r="C578" s="3" t="s">
        <v>16</v>
      </c>
      <c r="D578" s="3" t="s">
        <v>57</v>
      </c>
      <c r="E578" s="159">
        <v>120</v>
      </c>
      <c r="F578" s="159">
        <v>128</v>
      </c>
      <c r="G578" s="159">
        <v>0</v>
      </c>
      <c r="H578" s="119">
        <f>G578/F578*100-100</f>
        <v>-100</v>
      </c>
      <c r="I578" s="251"/>
    </row>
    <row r="579" spans="1:9" s="2" customFormat="1" ht="31.5" x14ac:dyDescent="0.2">
      <c r="A579" s="116" t="s">
        <v>18</v>
      </c>
      <c r="B579" s="125" t="s">
        <v>599</v>
      </c>
      <c r="C579" s="3" t="s">
        <v>16</v>
      </c>
      <c r="D579" s="3" t="s">
        <v>21</v>
      </c>
      <c r="E579" s="159">
        <v>12</v>
      </c>
      <c r="F579" s="159">
        <v>13</v>
      </c>
      <c r="G579" s="159">
        <v>12</v>
      </c>
      <c r="H579" s="119">
        <f>G579/F579*100-100</f>
        <v>-7.6923076923076934</v>
      </c>
      <c r="I579" s="251"/>
    </row>
    <row r="580" spans="1:9" s="2" customFormat="1" ht="18.75" customHeight="1" x14ac:dyDescent="0.2">
      <c r="A580" s="55" t="s">
        <v>600</v>
      </c>
      <c r="B580" s="324" t="s">
        <v>601</v>
      </c>
      <c r="C580" s="325"/>
      <c r="D580" s="325"/>
      <c r="E580" s="325"/>
      <c r="F580" s="325"/>
      <c r="G580" s="325"/>
      <c r="H580" s="325"/>
      <c r="I580" s="326"/>
    </row>
    <row r="581" spans="1:9" s="2" customFormat="1" x14ac:dyDescent="0.2">
      <c r="A581" s="116" t="s">
        <v>14</v>
      </c>
      <c r="B581" s="125" t="s">
        <v>602</v>
      </c>
      <c r="C581" s="3" t="s">
        <v>16</v>
      </c>
      <c r="D581" s="3" t="s">
        <v>603</v>
      </c>
      <c r="E581" s="159">
        <v>19.8</v>
      </c>
      <c r="F581" s="159">
        <v>21.42</v>
      </c>
      <c r="G581" s="159">
        <v>5.3</v>
      </c>
      <c r="H581" s="119">
        <f>G581/F581*100-100</f>
        <v>-75.256769374416436</v>
      </c>
      <c r="I581" s="251"/>
    </row>
    <row r="582" spans="1:9" s="2" customFormat="1" ht="17.25" customHeight="1" x14ac:dyDescent="0.2">
      <c r="A582" s="116" t="s">
        <v>18</v>
      </c>
      <c r="B582" s="125" t="s">
        <v>604</v>
      </c>
      <c r="C582" s="3" t="s">
        <v>16</v>
      </c>
      <c r="D582" s="3" t="s">
        <v>590</v>
      </c>
      <c r="E582" s="159">
        <v>166.6</v>
      </c>
      <c r="F582" s="159">
        <v>180.9</v>
      </c>
      <c r="G582" s="159">
        <v>44.7</v>
      </c>
      <c r="H582" s="119">
        <f>G582/F582*100-100</f>
        <v>-75.290215588723044</v>
      </c>
      <c r="I582" s="251"/>
    </row>
    <row r="583" spans="1:9" s="2" customFormat="1" x14ac:dyDescent="0.2">
      <c r="A583" s="116" t="s">
        <v>22</v>
      </c>
      <c r="B583" s="125" t="s">
        <v>605</v>
      </c>
      <c r="C583" s="3" t="s">
        <v>16</v>
      </c>
      <c r="D583" s="3" t="s">
        <v>606</v>
      </c>
      <c r="E583" s="159">
        <v>81</v>
      </c>
      <c r="F583" s="159">
        <v>78</v>
      </c>
      <c r="G583" s="159">
        <v>81</v>
      </c>
      <c r="H583" s="119">
        <f>G583/F583*100-100</f>
        <v>3.8461538461538538</v>
      </c>
      <c r="I583" s="251"/>
    </row>
    <row r="584" spans="1:9" s="2" customFormat="1" x14ac:dyDescent="0.2">
      <c r="A584" s="116" t="s">
        <v>591</v>
      </c>
      <c r="B584" s="125" t="s">
        <v>607</v>
      </c>
      <c r="C584" s="3" t="s">
        <v>16</v>
      </c>
      <c r="D584" s="3" t="s">
        <v>583</v>
      </c>
      <c r="E584" s="159">
        <v>682</v>
      </c>
      <c r="F584" s="159">
        <v>641.70000000000005</v>
      </c>
      <c r="G584" s="159">
        <v>682.9</v>
      </c>
      <c r="H584" s="119">
        <f>G584/F584*100-100</f>
        <v>6.4204456911329117</v>
      </c>
      <c r="I584" s="251"/>
    </row>
    <row r="585" spans="1:9" s="2" customFormat="1" ht="31.5" customHeight="1" x14ac:dyDescent="0.2">
      <c r="A585" s="47" t="s">
        <v>608</v>
      </c>
      <c r="B585" s="319" t="s">
        <v>609</v>
      </c>
      <c r="C585" s="320"/>
      <c r="D585" s="320"/>
      <c r="E585" s="320"/>
      <c r="F585" s="320"/>
      <c r="G585" s="320"/>
      <c r="H585" s="320"/>
      <c r="I585" s="321"/>
    </row>
    <row r="586" spans="1:9" s="2" customFormat="1" ht="20.25" customHeight="1" x14ac:dyDescent="0.2">
      <c r="A586" s="116" t="s">
        <v>14</v>
      </c>
      <c r="B586" s="125" t="s">
        <v>610</v>
      </c>
      <c r="C586" s="3" t="s">
        <v>16</v>
      </c>
      <c r="D586" s="3" t="s">
        <v>57</v>
      </c>
      <c r="E586" s="159">
        <v>70</v>
      </c>
      <c r="F586" s="159">
        <v>72</v>
      </c>
      <c r="G586" s="159">
        <v>0</v>
      </c>
      <c r="H586" s="119">
        <f>G586/F586*100-100</f>
        <v>-100</v>
      </c>
      <c r="I586" s="251"/>
    </row>
    <row r="587" spans="1:9" s="2" customFormat="1" ht="31.5" x14ac:dyDescent="0.2">
      <c r="A587" s="116" t="s">
        <v>18</v>
      </c>
      <c r="B587" s="125" t="s">
        <v>611</v>
      </c>
      <c r="C587" s="3" t="s">
        <v>16</v>
      </c>
      <c r="D587" s="3" t="s">
        <v>21</v>
      </c>
      <c r="E587" s="159">
        <v>25</v>
      </c>
      <c r="F587" s="159">
        <v>27</v>
      </c>
      <c r="G587" s="159">
        <v>25</v>
      </c>
      <c r="H587" s="119">
        <f>G587/F587*100-100</f>
        <v>-7.4074074074074048</v>
      </c>
      <c r="I587" s="251"/>
    </row>
    <row r="588" spans="1:9" s="2" customFormat="1" x14ac:dyDescent="0.2">
      <c r="A588" s="47" t="s">
        <v>612</v>
      </c>
      <c r="B588" s="319" t="s">
        <v>597</v>
      </c>
      <c r="C588" s="320"/>
      <c r="D588" s="320"/>
      <c r="E588" s="320"/>
      <c r="F588" s="320"/>
      <c r="G588" s="320"/>
      <c r="H588" s="320"/>
      <c r="I588" s="321"/>
    </row>
    <row r="589" spans="1:9" s="2" customFormat="1" hidden="1" x14ac:dyDescent="0.2">
      <c r="A589" s="68" t="s">
        <v>613</v>
      </c>
      <c r="B589" s="125" t="s">
        <v>519</v>
      </c>
      <c r="C589" s="3"/>
      <c r="D589" s="3"/>
      <c r="E589" s="3"/>
      <c r="F589" s="3"/>
      <c r="G589" s="3"/>
      <c r="H589" s="3"/>
      <c r="I589" s="251"/>
    </row>
    <row r="590" spans="1:9" s="2" customFormat="1" x14ac:dyDescent="0.2">
      <c r="A590" s="116" t="s">
        <v>14</v>
      </c>
      <c r="B590" s="125" t="s">
        <v>614</v>
      </c>
      <c r="C590" s="3" t="s">
        <v>16</v>
      </c>
      <c r="D590" s="3" t="s">
        <v>21</v>
      </c>
      <c r="E590" s="159">
        <v>13</v>
      </c>
      <c r="F590" s="159">
        <v>15</v>
      </c>
      <c r="G590" s="159">
        <v>0</v>
      </c>
      <c r="H590" s="119">
        <f>G590/F590*100-100</f>
        <v>-100</v>
      </c>
      <c r="I590" s="251"/>
    </row>
    <row r="591" spans="1:9" s="2" customFormat="1" ht="78.75" x14ac:dyDescent="0.2">
      <c r="A591" s="105" t="s">
        <v>18</v>
      </c>
      <c r="B591" s="124" t="s">
        <v>615</v>
      </c>
      <c r="C591" s="22" t="s">
        <v>16</v>
      </c>
      <c r="D591" s="156" t="s">
        <v>21</v>
      </c>
      <c r="E591" s="159">
        <v>15</v>
      </c>
      <c r="F591" s="159">
        <v>17</v>
      </c>
      <c r="G591" s="159">
        <v>15</v>
      </c>
      <c r="H591" s="119">
        <f>G591/F591*100-100</f>
        <v>-11.764705882352942</v>
      </c>
      <c r="I591" s="159"/>
    </row>
    <row r="592" spans="1:9" s="44" customFormat="1" ht="24.75" customHeight="1" x14ac:dyDescent="0.2">
      <c r="A592" s="55" t="s">
        <v>616</v>
      </c>
      <c r="B592" s="324" t="s">
        <v>617</v>
      </c>
      <c r="C592" s="325"/>
      <c r="D592" s="325"/>
      <c r="E592" s="325"/>
      <c r="F592" s="325"/>
      <c r="G592" s="325"/>
      <c r="H592" s="325"/>
      <c r="I592" s="326"/>
    </row>
    <row r="593" spans="1:9" s="2" customFormat="1" hidden="1" x14ac:dyDescent="0.2">
      <c r="A593" s="23"/>
      <c r="B593" s="124" t="s">
        <v>508</v>
      </c>
      <c r="C593" s="22"/>
      <c r="D593" s="156"/>
      <c r="E593" s="156"/>
      <c r="F593" s="156"/>
      <c r="G593" s="156"/>
      <c r="H593" s="156"/>
      <c r="I593" s="159"/>
    </row>
    <row r="594" spans="1:9" s="2" customFormat="1" x14ac:dyDescent="0.2">
      <c r="A594" s="105" t="s">
        <v>14</v>
      </c>
      <c r="B594" s="124" t="s">
        <v>618</v>
      </c>
      <c r="C594" s="22" t="s">
        <v>16</v>
      </c>
      <c r="D594" s="156" t="s">
        <v>603</v>
      </c>
      <c r="E594" s="29">
        <v>17.283000000000001</v>
      </c>
      <c r="F594" s="159">
        <v>18.13</v>
      </c>
      <c r="G594" s="123">
        <v>4.9000000000000004</v>
      </c>
      <c r="H594" s="119">
        <f>G594/F594*100-100</f>
        <v>-72.972972972972968</v>
      </c>
      <c r="I594" s="159"/>
    </row>
    <row r="595" spans="1:9" s="2" customFormat="1" ht="31.5" x14ac:dyDescent="0.2">
      <c r="A595" s="105" t="s">
        <v>18</v>
      </c>
      <c r="B595" s="124" t="s">
        <v>584</v>
      </c>
      <c r="C595" s="22" t="s">
        <v>16</v>
      </c>
      <c r="D595" s="156" t="s">
        <v>17</v>
      </c>
      <c r="E595" s="159">
        <v>30</v>
      </c>
      <c r="F595" s="159">
        <v>30.4</v>
      </c>
      <c r="G595" s="121">
        <v>30.5</v>
      </c>
      <c r="H595" s="119">
        <f>G595/F595*100-100</f>
        <v>0.32894736842106909</v>
      </c>
      <c r="I595" s="159"/>
    </row>
    <row r="596" spans="1:9" s="2" customFormat="1" ht="15.75" customHeight="1" x14ac:dyDescent="0.2">
      <c r="A596" s="1" t="s">
        <v>619</v>
      </c>
      <c r="B596" s="309" t="s">
        <v>620</v>
      </c>
      <c r="C596" s="310"/>
      <c r="D596" s="310"/>
      <c r="E596" s="310"/>
      <c r="F596" s="310"/>
      <c r="G596" s="310"/>
      <c r="H596" s="310"/>
      <c r="I596" s="311"/>
    </row>
    <row r="597" spans="1:9" s="2" customFormat="1" hidden="1" x14ac:dyDescent="0.2">
      <c r="A597" s="23"/>
      <c r="B597" s="124" t="s">
        <v>519</v>
      </c>
      <c r="C597" s="22"/>
      <c r="D597" s="156"/>
      <c r="E597" s="156"/>
      <c r="F597" s="156"/>
      <c r="G597" s="156"/>
      <c r="H597" s="156"/>
      <c r="I597" s="159"/>
    </row>
    <row r="598" spans="1:9" s="2" customFormat="1" ht="31.5" x14ac:dyDescent="0.2">
      <c r="A598" s="105" t="s">
        <v>14</v>
      </c>
      <c r="B598" s="124" t="s">
        <v>621</v>
      </c>
      <c r="C598" s="22" t="s">
        <v>16</v>
      </c>
      <c r="D598" s="156" t="s">
        <v>21</v>
      </c>
      <c r="E598" s="159">
        <v>3460</v>
      </c>
      <c r="F598" s="159">
        <v>3561</v>
      </c>
      <c r="G598" s="121">
        <v>3502</v>
      </c>
      <c r="H598" s="119">
        <f>G598/F598*100-100</f>
        <v>-1.6568379668632502</v>
      </c>
      <c r="I598" s="251"/>
    </row>
    <row r="599" spans="1:9" s="2" customFormat="1" ht="47.25" customHeight="1" x14ac:dyDescent="0.2">
      <c r="A599" s="1" t="s">
        <v>622</v>
      </c>
      <c r="B599" s="341" t="s">
        <v>623</v>
      </c>
      <c r="C599" s="342"/>
      <c r="D599" s="342"/>
      <c r="E599" s="342"/>
      <c r="F599" s="342"/>
      <c r="G599" s="342"/>
      <c r="H599" s="342"/>
      <c r="I599" s="343"/>
    </row>
    <row r="600" spans="1:9" s="2" customFormat="1" hidden="1" x14ac:dyDescent="0.2">
      <c r="A600" s="23"/>
      <c r="B600" s="124" t="s">
        <v>519</v>
      </c>
      <c r="C600" s="22"/>
      <c r="D600" s="156"/>
      <c r="E600" s="156"/>
      <c r="F600" s="156"/>
      <c r="G600" s="156"/>
      <c r="H600" s="156"/>
      <c r="I600" s="159"/>
    </row>
    <row r="601" spans="1:9" s="2" customFormat="1" ht="59.25" customHeight="1" x14ac:dyDescent="0.2">
      <c r="A601" s="105" t="s">
        <v>14</v>
      </c>
      <c r="B601" s="124" t="s">
        <v>624</v>
      </c>
      <c r="C601" s="22" t="s">
        <v>16</v>
      </c>
      <c r="D601" s="156" t="s">
        <v>21</v>
      </c>
      <c r="E601" s="159">
        <v>3</v>
      </c>
      <c r="F601" s="159">
        <v>4</v>
      </c>
      <c r="G601" s="159">
        <v>0</v>
      </c>
      <c r="H601" s="119">
        <f>G601/F601*100-100</f>
        <v>-100</v>
      </c>
      <c r="I601" s="159" t="s">
        <v>1277</v>
      </c>
    </row>
    <row r="602" spans="1:9" s="2" customFormat="1" ht="15.75" customHeight="1" x14ac:dyDescent="0.2">
      <c r="A602" s="1" t="s">
        <v>625</v>
      </c>
      <c r="B602" s="341" t="s">
        <v>626</v>
      </c>
      <c r="C602" s="342"/>
      <c r="D602" s="342"/>
      <c r="E602" s="342"/>
      <c r="F602" s="342"/>
      <c r="G602" s="342"/>
      <c r="H602" s="342"/>
      <c r="I602" s="343"/>
    </row>
    <row r="603" spans="1:9" s="2" customFormat="1" hidden="1" x14ac:dyDescent="0.2">
      <c r="A603" s="23"/>
      <c r="B603" s="124" t="s">
        <v>519</v>
      </c>
      <c r="C603" s="22"/>
      <c r="D603" s="156"/>
      <c r="E603" s="156"/>
      <c r="F603" s="156"/>
      <c r="G603" s="156"/>
      <c r="H603" s="156"/>
      <c r="I603" s="159"/>
    </row>
    <row r="604" spans="1:9" s="2" customFormat="1" ht="53.25" customHeight="1" x14ac:dyDescent="0.2">
      <c r="A604" s="105" t="s">
        <v>14</v>
      </c>
      <c r="B604" s="124" t="s">
        <v>627</v>
      </c>
      <c r="C604" s="22" t="s">
        <v>16</v>
      </c>
      <c r="D604" s="156" t="s">
        <v>21</v>
      </c>
      <c r="E604" s="159">
        <v>1</v>
      </c>
      <c r="F604" s="159">
        <v>1</v>
      </c>
      <c r="G604" s="159">
        <v>0</v>
      </c>
      <c r="H604" s="119">
        <f>G604/F604*100-100</f>
        <v>-100</v>
      </c>
      <c r="I604" s="159" t="s">
        <v>1277</v>
      </c>
    </row>
    <row r="605" spans="1:9" s="2" customFormat="1" ht="27.75" customHeight="1" x14ac:dyDescent="0.2">
      <c r="A605" s="1" t="s">
        <v>628</v>
      </c>
      <c r="B605" s="341" t="s">
        <v>629</v>
      </c>
      <c r="C605" s="342"/>
      <c r="D605" s="342"/>
      <c r="E605" s="342"/>
      <c r="F605" s="342"/>
      <c r="G605" s="342"/>
      <c r="H605" s="342"/>
      <c r="I605" s="343"/>
    </row>
    <row r="606" spans="1:9" s="2" customFormat="1" hidden="1" x14ac:dyDescent="0.2">
      <c r="A606" s="23"/>
      <c r="B606" s="124" t="s">
        <v>519</v>
      </c>
      <c r="C606" s="22"/>
      <c r="D606" s="156"/>
      <c r="E606" s="156"/>
      <c r="F606" s="156"/>
      <c r="G606" s="156"/>
      <c r="H606" s="156"/>
      <c r="I606" s="159"/>
    </row>
    <row r="607" spans="1:9" s="2" customFormat="1" x14ac:dyDescent="0.2">
      <c r="A607" s="105" t="s">
        <v>14</v>
      </c>
      <c r="B607" s="124" t="s">
        <v>630</v>
      </c>
      <c r="C607" s="22" t="s">
        <v>16</v>
      </c>
      <c r="D607" s="156" t="s">
        <v>57</v>
      </c>
      <c r="E607" s="159">
        <v>30</v>
      </c>
      <c r="F607" s="159">
        <v>10</v>
      </c>
      <c r="G607" s="159">
        <v>0</v>
      </c>
      <c r="H607" s="159">
        <f>G607/F607*100-100</f>
        <v>-100</v>
      </c>
      <c r="I607" s="159"/>
    </row>
    <row r="608" spans="1:9" s="2" customFormat="1" ht="15.75" customHeight="1" x14ac:dyDescent="0.2">
      <c r="A608" s="1" t="s">
        <v>631</v>
      </c>
      <c r="B608" s="341" t="s">
        <v>632</v>
      </c>
      <c r="C608" s="342"/>
      <c r="D608" s="342"/>
      <c r="E608" s="342"/>
      <c r="F608" s="342"/>
      <c r="G608" s="342"/>
      <c r="H608" s="342"/>
      <c r="I608" s="343"/>
    </row>
    <row r="609" spans="1:9" s="2" customFormat="1" hidden="1" x14ac:dyDescent="0.2">
      <c r="A609" s="23"/>
      <c r="B609" s="124" t="s">
        <v>519</v>
      </c>
      <c r="C609" s="22"/>
      <c r="D609" s="156"/>
      <c r="E609" s="156"/>
      <c r="F609" s="156"/>
      <c r="G609" s="156"/>
      <c r="H609" s="156"/>
      <c r="I609" s="159"/>
    </row>
    <row r="610" spans="1:9" s="2" customFormat="1" ht="31.5" x14ac:dyDescent="0.2">
      <c r="A610" s="105" t="s">
        <v>14</v>
      </c>
      <c r="B610" s="124" t="s">
        <v>633</v>
      </c>
      <c r="C610" s="22" t="s">
        <v>16</v>
      </c>
      <c r="D610" s="156" t="s">
        <v>21</v>
      </c>
      <c r="E610" s="159">
        <v>2</v>
      </c>
      <c r="F610" s="159">
        <v>2</v>
      </c>
      <c r="G610" s="159">
        <v>0</v>
      </c>
      <c r="H610" s="119">
        <f>G610/F610*100-100</f>
        <v>-100</v>
      </c>
      <c r="I610" s="159" t="s">
        <v>1278</v>
      </c>
    </row>
    <row r="611" spans="1:9" s="2" customFormat="1" ht="15.75" customHeight="1" x14ac:dyDescent="0.2">
      <c r="A611" s="1" t="s">
        <v>634</v>
      </c>
      <c r="B611" s="309" t="s">
        <v>960</v>
      </c>
      <c r="C611" s="310"/>
      <c r="D611" s="310"/>
      <c r="E611" s="310"/>
      <c r="F611" s="310"/>
      <c r="G611" s="310"/>
      <c r="H611" s="310"/>
      <c r="I611" s="311"/>
    </row>
    <row r="612" spans="1:9" s="2" customFormat="1" hidden="1" x14ac:dyDescent="0.2">
      <c r="A612" s="23"/>
      <c r="B612" s="124" t="s">
        <v>519</v>
      </c>
      <c r="C612" s="22"/>
      <c r="D612" s="156"/>
      <c r="E612" s="156"/>
      <c r="F612" s="156"/>
      <c r="G612" s="156"/>
      <c r="H612" s="156"/>
      <c r="I612" s="159"/>
    </row>
    <row r="613" spans="1:9" s="2" customFormat="1" x14ac:dyDescent="0.2">
      <c r="A613" s="105" t="s">
        <v>14</v>
      </c>
      <c r="B613" s="124" t="s">
        <v>635</v>
      </c>
      <c r="C613" s="22" t="s">
        <v>16</v>
      </c>
      <c r="D613" s="156" t="s">
        <v>21</v>
      </c>
      <c r="E613" s="159">
        <v>75</v>
      </c>
      <c r="F613" s="159">
        <v>75</v>
      </c>
      <c r="G613" s="159">
        <v>0</v>
      </c>
      <c r="H613" s="119">
        <f>G613/F613*100-100</f>
        <v>-100</v>
      </c>
      <c r="I613" s="159" t="s">
        <v>1279</v>
      </c>
    </row>
    <row r="614" spans="1:9" s="2" customFormat="1" ht="29.25" customHeight="1" x14ac:dyDescent="0.2">
      <c r="A614" s="1" t="s">
        <v>636</v>
      </c>
      <c r="B614" s="309" t="s">
        <v>637</v>
      </c>
      <c r="C614" s="310"/>
      <c r="D614" s="310"/>
      <c r="E614" s="310"/>
      <c r="F614" s="310"/>
      <c r="G614" s="310"/>
      <c r="H614" s="310"/>
      <c r="I614" s="311"/>
    </row>
    <row r="615" spans="1:9" s="2" customFormat="1" hidden="1" x14ac:dyDescent="0.2">
      <c r="A615" s="23"/>
      <c r="B615" s="124" t="s">
        <v>519</v>
      </c>
      <c r="C615" s="22"/>
      <c r="D615" s="156"/>
      <c r="E615" s="156"/>
      <c r="F615" s="156"/>
      <c r="G615" s="156"/>
      <c r="H615" s="156"/>
      <c r="I615" s="159"/>
    </row>
    <row r="616" spans="1:9" s="2" customFormat="1" ht="31.5" x14ac:dyDescent="0.2">
      <c r="A616" s="105" t="s">
        <v>14</v>
      </c>
      <c r="B616" s="124" t="s">
        <v>638</v>
      </c>
      <c r="C616" s="22" t="s">
        <v>16</v>
      </c>
      <c r="D616" s="156" t="s">
        <v>17</v>
      </c>
      <c r="E616" s="159">
        <v>13.2</v>
      </c>
      <c r="F616" s="159">
        <v>9.6999999999999993</v>
      </c>
      <c r="G616" s="159">
        <v>11.9</v>
      </c>
      <c r="H616" s="119">
        <f>G616/F616*100-100</f>
        <v>22.680412371134025</v>
      </c>
      <c r="I616" s="159"/>
    </row>
    <row r="617" spans="1:9" s="2" customFormat="1" ht="30.75" hidden="1" customHeight="1" x14ac:dyDescent="0.2">
      <c r="A617" s="1" t="s">
        <v>639</v>
      </c>
      <c r="B617" s="341" t="s">
        <v>966</v>
      </c>
      <c r="C617" s="342"/>
      <c r="D617" s="342"/>
      <c r="E617" s="342"/>
      <c r="F617" s="342"/>
      <c r="G617" s="342"/>
      <c r="H617" s="342"/>
      <c r="I617" s="343"/>
    </row>
    <row r="618" spans="1:9" s="2" customFormat="1" hidden="1" x14ac:dyDescent="0.2">
      <c r="A618" s="23"/>
      <c r="B618" s="124" t="s">
        <v>519</v>
      </c>
      <c r="C618" s="22"/>
      <c r="D618" s="156"/>
      <c r="E618" s="156"/>
      <c r="F618" s="156"/>
      <c r="G618" s="156"/>
      <c r="H618" s="156"/>
      <c r="I618" s="159"/>
    </row>
    <row r="619" spans="1:9" s="2" customFormat="1" ht="47.25" hidden="1" x14ac:dyDescent="0.2">
      <c r="A619" s="105" t="s">
        <v>14</v>
      </c>
      <c r="B619" s="124" t="s">
        <v>640</v>
      </c>
      <c r="C619" s="22" t="s">
        <v>16</v>
      </c>
      <c r="D619" s="156" t="s">
        <v>21</v>
      </c>
      <c r="E619" s="156"/>
      <c r="F619" s="156"/>
      <c r="G619" s="156"/>
      <c r="H619" s="53">
        <v>0</v>
      </c>
      <c r="I619" s="159"/>
    </row>
    <row r="620" spans="1:9" s="2" customFormat="1" ht="45.75" hidden="1" customHeight="1" x14ac:dyDescent="0.2">
      <c r="A620" s="1" t="s">
        <v>641</v>
      </c>
      <c r="B620" s="341" t="s">
        <v>642</v>
      </c>
      <c r="C620" s="342"/>
      <c r="D620" s="342"/>
      <c r="E620" s="342"/>
      <c r="F620" s="342"/>
      <c r="G620" s="342"/>
      <c r="H620" s="342"/>
      <c r="I620" s="343"/>
    </row>
    <row r="621" spans="1:9" s="2" customFormat="1" hidden="1" x14ac:dyDescent="0.2">
      <c r="A621" s="23" t="s">
        <v>643</v>
      </c>
      <c r="B621" s="124" t="s">
        <v>519</v>
      </c>
      <c r="C621" s="22"/>
      <c r="D621" s="156"/>
      <c r="E621" s="156"/>
      <c r="F621" s="156"/>
      <c r="G621" s="156"/>
      <c r="H621" s="156"/>
      <c r="I621" s="159"/>
    </row>
    <row r="622" spans="1:9" s="2" customFormat="1" ht="63" hidden="1" x14ac:dyDescent="0.2">
      <c r="A622" s="105" t="s">
        <v>14</v>
      </c>
      <c r="B622" s="124" t="s">
        <v>644</v>
      </c>
      <c r="C622" s="22" t="s">
        <v>16</v>
      </c>
      <c r="D622" s="156" t="s">
        <v>21</v>
      </c>
      <c r="E622" s="156"/>
      <c r="F622" s="156"/>
      <c r="G622" s="156"/>
      <c r="H622" s="53">
        <v>0</v>
      </c>
      <c r="I622" s="159"/>
    </row>
    <row r="623" spans="1:9" s="2" customFormat="1" ht="35.25" hidden="1" customHeight="1" x14ac:dyDescent="0.2">
      <c r="A623" s="1" t="s">
        <v>645</v>
      </c>
      <c r="B623" s="341" t="s">
        <v>646</v>
      </c>
      <c r="C623" s="342"/>
      <c r="D623" s="342"/>
      <c r="E623" s="342"/>
      <c r="F623" s="342"/>
      <c r="G623" s="342"/>
      <c r="H623" s="342"/>
      <c r="I623" s="343"/>
    </row>
    <row r="624" spans="1:9" s="2" customFormat="1" hidden="1" x14ac:dyDescent="0.2">
      <c r="A624" s="23" t="s">
        <v>647</v>
      </c>
      <c r="B624" s="124" t="s">
        <v>519</v>
      </c>
      <c r="C624" s="22"/>
      <c r="D624" s="156"/>
      <c r="E624" s="156"/>
      <c r="F624" s="156"/>
      <c r="G624" s="156"/>
      <c r="H624" s="156"/>
      <c r="I624" s="159"/>
    </row>
    <row r="625" spans="1:9" s="2" customFormat="1" ht="47.25" hidden="1" x14ac:dyDescent="0.2">
      <c r="A625" s="105" t="s">
        <v>14</v>
      </c>
      <c r="B625" s="124" t="s">
        <v>648</v>
      </c>
      <c r="C625" s="22" t="s">
        <v>16</v>
      </c>
      <c r="D625" s="156" t="s">
        <v>590</v>
      </c>
      <c r="E625" s="159"/>
      <c r="F625" s="159"/>
      <c r="G625" s="159"/>
      <c r="H625" s="119"/>
      <c r="I625" s="159"/>
    </row>
    <row r="626" spans="1:9" s="2" customFormat="1" ht="43.5" customHeight="1" x14ac:dyDescent="0.2">
      <c r="A626" s="1" t="s">
        <v>639</v>
      </c>
      <c r="B626" s="341" t="s">
        <v>963</v>
      </c>
      <c r="C626" s="342"/>
      <c r="D626" s="342"/>
      <c r="E626" s="342"/>
      <c r="F626" s="342"/>
      <c r="G626" s="342"/>
      <c r="H626" s="342"/>
      <c r="I626" s="343"/>
    </row>
    <row r="627" spans="1:9" s="2" customFormat="1" ht="15.75" hidden="1" customHeight="1" x14ac:dyDescent="0.2">
      <c r="A627" s="23"/>
      <c r="B627" s="124" t="s">
        <v>519</v>
      </c>
      <c r="C627" s="22"/>
      <c r="D627" s="156"/>
      <c r="E627" s="156"/>
      <c r="F627" s="156"/>
      <c r="G627" s="156"/>
      <c r="H627" s="156"/>
      <c r="I627" s="159"/>
    </row>
    <row r="628" spans="1:9" s="2" customFormat="1" ht="67.5" customHeight="1" x14ac:dyDescent="0.2">
      <c r="A628" s="105" t="s">
        <v>14</v>
      </c>
      <c r="B628" s="124" t="s">
        <v>961</v>
      </c>
      <c r="C628" s="22" t="s">
        <v>16</v>
      </c>
      <c r="D628" s="156" t="s">
        <v>21</v>
      </c>
      <c r="E628" s="159">
        <v>0</v>
      </c>
      <c r="F628" s="159">
        <v>5</v>
      </c>
      <c r="G628" s="159">
        <v>0</v>
      </c>
      <c r="H628" s="119">
        <f>G628/F628*100-100</f>
        <v>-100</v>
      </c>
      <c r="I628" s="159" t="s">
        <v>1280</v>
      </c>
    </row>
    <row r="629" spans="1:9" s="2" customFormat="1" ht="61.5" customHeight="1" x14ac:dyDescent="0.2">
      <c r="A629" s="1" t="s">
        <v>641</v>
      </c>
      <c r="B629" s="341" t="s">
        <v>964</v>
      </c>
      <c r="C629" s="342"/>
      <c r="D629" s="342"/>
      <c r="E629" s="342"/>
      <c r="F629" s="342"/>
      <c r="G629" s="342"/>
      <c r="H629" s="342"/>
      <c r="I629" s="343"/>
    </row>
    <row r="630" spans="1:9" s="2" customFormat="1" ht="31.5" x14ac:dyDescent="0.2">
      <c r="A630" s="105" t="s">
        <v>14</v>
      </c>
      <c r="B630" s="156" t="s">
        <v>962</v>
      </c>
      <c r="C630" s="22" t="s">
        <v>16</v>
      </c>
      <c r="D630" s="156" t="s">
        <v>21</v>
      </c>
      <c r="E630" s="159">
        <v>0</v>
      </c>
      <c r="F630" s="159">
        <v>5</v>
      </c>
      <c r="G630" s="159">
        <v>0</v>
      </c>
      <c r="H630" s="119">
        <f>G630/F630*100-100</f>
        <v>-100</v>
      </c>
      <c r="I630" s="159" t="s">
        <v>1280</v>
      </c>
    </row>
    <row r="631" spans="1:9" s="47" customFormat="1" ht="24" customHeight="1" x14ac:dyDescent="0.2">
      <c r="A631" s="27" t="s">
        <v>649</v>
      </c>
      <c r="B631" s="322" t="s">
        <v>650</v>
      </c>
      <c r="C631" s="322"/>
      <c r="D631" s="322"/>
      <c r="E631" s="322"/>
      <c r="F631" s="322"/>
      <c r="G631" s="322"/>
      <c r="H631" s="322"/>
      <c r="I631" s="322"/>
    </row>
    <row r="632" spans="1:9" ht="63" x14ac:dyDescent="0.25">
      <c r="A632" s="103">
        <v>1</v>
      </c>
      <c r="B632" s="124" t="s">
        <v>651</v>
      </c>
      <c r="C632" s="22" t="s">
        <v>652</v>
      </c>
      <c r="D632" s="156" t="s">
        <v>17</v>
      </c>
      <c r="E632" s="257">
        <v>15.58</v>
      </c>
      <c r="F632" s="258">
        <v>15.49</v>
      </c>
      <c r="G632" s="257">
        <v>0</v>
      </c>
      <c r="H632" s="257">
        <f>G632/F632*100-100</f>
        <v>-100</v>
      </c>
      <c r="I632" s="299" t="s">
        <v>1263</v>
      </c>
    </row>
    <row r="633" spans="1:9" ht="63" x14ac:dyDescent="0.25">
      <c r="A633" s="103">
        <v>2</v>
      </c>
      <c r="B633" s="124" t="s">
        <v>653</v>
      </c>
      <c r="C633" s="101" t="s">
        <v>652</v>
      </c>
      <c r="D633" s="156" t="s">
        <v>17</v>
      </c>
      <c r="E633" s="259">
        <v>48.45</v>
      </c>
      <c r="F633" s="260">
        <v>100</v>
      </c>
      <c r="G633" s="259">
        <v>0</v>
      </c>
      <c r="H633" s="257">
        <f>G633/F633*100-100</f>
        <v>-100</v>
      </c>
      <c r="I633" s="300" t="s">
        <v>1264</v>
      </c>
    </row>
    <row r="634" spans="1:9" ht="31.5" x14ac:dyDescent="0.25">
      <c r="A634" s="103">
        <v>3</v>
      </c>
      <c r="B634" s="124" t="s">
        <v>654</v>
      </c>
      <c r="C634" s="22" t="s">
        <v>20</v>
      </c>
      <c r="D634" s="156" t="s">
        <v>655</v>
      </c>
      <c r="E634" s="257">
        <v>8</v>
      </c>
      <c r="F634" s="258">
        <v>8.01</v>
      </c>
      <c r="G634" s="257">
        <v>0</v>
      </c>
      <c r="H634" s="261">
        <f>G634/F634*100-100</f>
        <v>-100</v>
      </c>
      <c r="I634" s="299" t="s">
        <v>1265</v>
      </c>
    </row>
    <row r="635" spans="1:9" ht="31.5" x14ac:dyDescent="0.25">
      <c r="A635" s="103">
        <v>4</v>
      </c>
      <c r="B635" s="124" t="s">
        <v>656</v>
      </c>
      <c r="C635" s="22" t="s">
        <v>652</v>
      </c>
      <c r="D635" s="156" t="s">
        <v>17</v>
      </c>
      <c r="E635" s="257">
        <v>85.1</v>
      </c>
      <c r="F635" s="258">
        <v>92.1</v>
      </c>
      <c r="G635" s="257">
        <v>92.1</v>
      </c>
      <c r="H635" s="257">
        <v>0</v>
      </c>
      <c r="I635" s="265" t="s">
        <v>97</v>
      </c>
    </row>
    <row r="636" spans="1:9" ht="31.5" x14ac:dyDescent="0.25">
      <c r="A636" s="103">
        <v>5</v>
      </c>
      <c r="B636" s="124" t="s">
        <v>657</v>
      </c>
      <c r="C636" s="22" t="s">
        <v>652</v>
      </c>
      <c r="D636" s="156" t="s">
        <v>17</v>
      </c>
      <c r="E636" s="257">
        <v>54</v>
      </c>
      <c r="F636" s="258">
        <v>56.5</v>
      </c>
      <c r="G636" s="257">
        <v>0</v>
      </c>
      <c r="H636" s="74">
        <f>G636/F636*100-100</f>
        <v>-100</v>
      </c>
      <c r="I636" s="301" t="s">
        <v>1266</v>
      </c>
    </row>
    <row r="637" spans="1:9" ht="31.5" x14ac:dyDescent="0.25">
      <c r="A637" s="103">
        <v>6</v>
      </c>
      <c r="B637" s="124" t="s">
        <v>658</v>
      </c>
      <c r="C637" s="22" t="s">
        <v>652</v>
      </c>
      <c r="D637" s="156" t="s">
        <v>659</v>
      </c>
      <c r="E637" s="257">
        <v>0.4</v>
      </c>
      <c r="F637" s="258">
        <v>22.4</v>
      </c>
      <c r="G637" s="257">
        <v>0</v>
      </c>
      <c r="H637" s="74">
        <f>G637/F637*100-100</f>
        <v>-100</v>
      </c>
      <c r="I637" s="301" t="s">
        <v>1266</v>
      </c>
    </row>
    <row r="638" spans="1:9" x14ac:dyDescent="0.2">
      <c r="A638" s="55" t="s">
        <v>660</v>
      </c>
      <c r="B638" s="324" t="s">
        <v>661</v>
      </c>
      <c r="C638" s="325"/>
      <c r="D638" s="325"/>
      <c r="E638" s="325"/>
      <c r="F638" s="325"/>
      <c r="G638" s="325"/>
      <c r="H638" s="325"/>
      <c r="I638" s="326"/>
    </row>
    <row r="639" spans="1:9" ht="31.5" x14ac:dyDescent="0.25">
      <c r="A639" s="104">
        <v>1</v>
      </c>
      <c r="B639" s="124" t="s">
        <v>662</v>
      </c>
      <c r="C639" s="22" t="s">
        <v>16</v>
      </c>
      <c r="D639" s="156" t="s">
        <v>17</v>
      </c>
      <c r="E639" s="257">
        <v>17.600000000000001</v>
      </c>
      <c r="F639" s="258">
        <v>16.7</v>
      </c>
      <c r="G639" s="257">
        <v>0</v>
      </c>
      <c r="H639" s="262">
        <f>G639/F639*100-100</f>
        <v>-100</v>
      </c>
      <c r="I639" s="301" t="s">
        <v>1267</v>
      </c>
    </row>
    <row r="640" spans="1:9" x14ac:dyDescent="0.2">
      <c r="A640" s="1" t="s">
        <v>663</v>
      </c>
      <c r="B640" s="309" t="s">
        <v>664</v>
      </c>
      <c r="C640" s="310"/>
      <c r="D640" s="310"/>
      <c r="E640" s="310"/>
      <c r="F640" s="310"/>
      <c r="G640" s="310"/>
      <c r="H640" s="310"/>
      <c r="I640" s="311"/>
    </row>
    <row r="641" spans="1:9" ht="31.5" x14ac:dyDescent="0.25">
      <c r="A641" s="104">
        <v>1</v>
      </c>
      <c r="B641" s="124" t="s">
        <v>665</v>
      </c>
      <c r="C641" s="22" t="s">
        <v>16</v>
      </c>
      <c r="D641" s="156" t="s">
        <v>666</v>
      </c>
      <c r="E641" s="257">
        <v>3</v>
      </c>
      <c r="F641" s="258">
        <v>3</v>
      </c>
      <c r="G641" s="257">
        <v>0</v>
      </c>
      <c r="H641" s="257">
        <f>G641/F641*100-100</f>
        <v>-100</v>
      </c>
      <c r="I641" s="301" t="s">
        <v>1267</v>
      </c>
    </row>
    <row r="642" spans="1:9" x14ac:dyDescent="0.2">
      <c r="A642" s="55" t="s">
        <v>667</v>
      </c>
      <c r="B642" s="324" t="s">
        <v>668</v>
      </c>
      <c r="C642" s="325"/>
      <c r="D642" s="325"/>
      <c r="E642" s="325"/>
      <c r="F642" s="325"/>
      <c r="G642" s="325"/>
      <c r="H642" s="325"/>
      <c r="I642" s="326"/>
    </row>
    <row r="643" spans="1:9" ht="63" x14ac:dyDescent="0.25">
      <c r="A643" s="104">
        <v>1</v>
      </c>
      <c r="B643" s="124" t="s">
        <v>651</v>
      </c>
      <c r="C643" s="22" t="s">
        <v>16</v>
      </c>
      <c r="D643" s="156" t="s">
        <v>17</v>
      </c>
      <c r="E643" s="73">
        <v>15.58</v>
      </c>
      <c r="F643" s="263">
        <v>15.49</v>
      </c>
      <c r="G643" s="73">
        <v>0</v>
      </c>
      <c r="H643" s="262">
        <f>G643/F643*100-100</f>
        <v>-100</v>
      </c>
      <c r="I643" s="299" t="s">
        <v>1263</v>
      </c>
    </row>
    <row r="644" spans="1:9" ht="63" x14ac:dyDescent="0.25">
      <c r="A644" s="104">
        <v>2</v>
      </c>
      <c r="B644" s="124" t="s">
        <v>669</v>
      </c>
      <c r="C644" s="22" t="s">
        <v>16</v>
      </c>
      <c r="D644" s="156" t="s">
        <v>17</v>
      </c>
      <c r="E644" s="73">
        <v>13.4</v>
      </c>
      <c r="F644" s="263">
        <v>11.3</v>
      </c>
      <c r="G644" s="73">
        <v>0</v>
      </c>
      <c r="H644" s="262">
        <f>G644/F644*100-100</f>
        <v>-100</v>
      </c>
      <c r="I644" s="299" t="s">
        <v>1263</v>
      </c>
    </row>
    <row r="645" spans="1:9" x14ac:dyDescent="0.2">
      <c r="A645" s="1" t="s">
        <v>670</v>
      </c>
      <c r="B645" s="309" t="s">
        <v>671</v>
      </c>
      <c r="C645" s="310"/>
      <c r="D645" s="310"/>
      <c r="E645" s="310"/>
      <c r="F645" s="310"/>
      <c r="G645" s="310"/>
      <c r="H645" s="310"/>
      <c r="I645" s="311"/>
    </row>
    <row r="646" spans="1:9" ht="63" x14ac:dyDescent="0.25">
      <c r="A646" s="104">
        <v>1</v>
      </c>
      <c r="B646" s="124" t="s">
        <v>672</v>
      </c>
      <c r="C646" s="22" t="s">
        <v>16</v>
      </c>
      <c r="D646" s="156" t="s">
        <v>673</v>
      </c>
      <c r="E646" s="73">
        <v>19</v>
      </c>
      <c r="F646" s="263">
        <v>16</v>
      </c>
      <c r="G646" s="73">
        <v>0</v>
      </c>
      <c r="H646" s="262">
        <f>G646/F646*100-100</f>
        <v>-100</v>
      </c>
      <c r="I646" s="299" t="s">
        <v>1263</v>
      </c>
    </row>
    <row r="647" spans="1:9" ht="63" x14ac:dyDescent="0.25">
      <c r="A647" s="104">
        <v>2</v>
      </c>
      <c r="B647" s="124" t="s">
        <v>674</v>
      </c>
      <c r="C647" s="22" t="s">
        <v>16</v>
      </c>
      <c r="D647" s="156" t="s">
        <v>583</v>
      </c>
      <c r="E647" s="73">
        <v>35971.68</v>
      </c>
      <c r="F647" s="263">
        <v>30194.44</v>
      </c>
      <c r="G647" s="73">
        <v>0</v>
      </c>
      <c r="H647" s="262">
        <f>G647/F647*100-100</f>
        <v>-100</v>
      </c>
      <c r="I647" s="299" t="s">
        <v>1263</v>
      </c>
    </row>
    <row r="648" spans="1:9" x14ac:dyDescent="0.2">
      <c r="A648" s="55" t="s">
        <v>675</v>
      </c>
      <c r="B648" s="324" t="s">
        <v>676</v>
      </c>
      <c r="C648" s="325"/>
      <c r="D648" s="325"/>
      <c r="E648" s="325"/>
      <c r="F648" s="325"/>
      <c r="G648" s="325"/>
      <c r="H648" s="325"/>
      <c r="I648" s="326"/>
    </row>
    <row r="649" spans="1:9" ht="63" x14ac:dyDescent="0.2">
      <c r="A649" s="104">
        <v>1</v>
      </c>
      <c r="B649" s="124" t="s">
        <v>653</v>
      </c>
      <c r="C649" s="22" t="s">
        <v>16</v>
      </c>
      <c r="D649" s="156" t="s">
        <v>17</v>
      </c>
      <c r="E649" s="156">
        <v>48.45</v>
      </c>
      <c r="F649" s="156">
        <v>100</v>
      </c>
      <c r="G649" s="156">
        <v>0</v>
      </c>
      <c r="H649" s="156">
        <f>G649/F649*100-100</f>
        <v>-100</v>
      </c>
      <c r="I649" s="249" t="s">
        <v>1264</v>
      </c>
    </row>
    <row r="650" spans="1:9" s="72" customFormat="1" ht="15.75" customHeight="1" x14ac:dyDescent="0.2">
      <c r="A650" s="1" t="s">
        <v>677</v>
      </c>
      <c r="B650" s="309" t="s">
        <v>678</v>
      </c>
      <c r="C650" s="310"/>
      <c r="D650" s="310"/>
      <c r="E650" s="310"/>
      <c r="F650" s="310"/>
      <c r="G650" s="310"/>
      <c r="H650" s="310"/>
      <c r="I650" s="311"/>
    </row>
    <row r="651" spans="1:9" ht="31.5" x14ac:dyDescent="0.25">
      <c r="A651" s="104">
        <v>1</v>
      </c>
      <c r="B651" s="124" t="s">
        <v>679</v>
      </c>
      <c r="C651" s="22" t="s">
        <v>16</v>
      </c>
      <c r="D651" s="156" t="s">
        <v>57</v>
      </c>
      <c r="E651" s="73">
        <v>150</v>
      </c>
      <c r="F651" s="263">
        <v>163</v>
      </c>
      <c r="G651" s="73">
        <v>0</v>
      </c>
      <c r="H651" s="73">
        <f>G651/F651*100-100</f>
        <v>-100</v>
      </c>
      <c r="I651" s="302" t="s">
        <v>1264</v>
      </c>
    </row>
    <row r="652" spans="1:9" ht="31.5" x14ac:dyDescent="0.25">
      <c r="A652" s="104">
        <v>2</v>
      </c>
      <c r="B652" s="124" t="s">
        <v>680</v>
      </c>
      <c r="C652" s="22" t="s">
        <v>16</v>
      </c>
      <c r="D652" s="156" t="s">
        <v>673</v>
      </c>
      <c r="E652" s="73">
        <v>6</v>
      </c>
      <c r="F652" s="263">
        <v>8</v>
      </c>
      <c r="G652" s="73">
        <v>3</v>
      </c>
      <c r="H652" s="73">
        <f t="shared" ref="H652:H653" si="3">G652/F652*100-100</f>
        <v>-62.5</v>
      </c>
      <c r="I652" s="302" t="s">
        <v>1268</v>
      </c>
    </row>
    <row r="653" spans="1:9" x14ac:dyDescent="0.25">
      <c r="A653" s="104">
        <v>3</v>
      </c>
      <c r="B653" s="124" t="s">
        <v>681</v>
      </c>
      <c r="C653" s="22" t="s">
        <v>16</v>
      </c>
      <c r="D653" s="156" t="s">
        <v>583</v>
      </c>
      <c r="E653" s="73">
        <v>2451.63</v>
      </c>
      <c r="F653" s="263">
        <v>2607.98</v>
      </c>
      <c r="G653" s="73">
        <v>0</v>
      </c>
      <c r="H653" s="73">
        <f t="shared" si="3"/>
        <v>-100</v>
      </c>
      <c r="I653" s="302" t="s">
        <v>1264</v>
      </c>
    </row>
    <row r="654" spans="1:9" ht="35.25" customHeight="1" x14ac:dyDescent="0.2">
      <c r="A654" s="1" t="s">
        <v>682</v>
      </c>
      <c r="B654" s="309" t="s">
        <v>683</v>
      </c>
      <c r="C654" s="310"/>
      <c r="D654" s="310"/>
      <c r="E654" s="310"/>
      <c r="F654" s="310"/>
      <c r="G654" s="310"/>
      <c r="H654" s="310"/>
      <c r="I654" s="311"/>
    </row>
    <row r="655" spans="1:9" ht="74.25" customHeight="1" x14ac:dyDescent="0.2">
      <c r="A655" s="104">
        <v>1</v>
      </c>
      <c r="B655" s="124" t="s">
        <v>684</v>
      </c>
      <c r="C655" s="22" t="s">
        <v>16</v>
      </c>
      <c r="D655" s="156" t="s">
        <v>21</v>
      </c>
      <c r="E655" s="156">
        <v>56</v>
      </c>
      <c r="F655" s="156">
        <v>55</v>
      </c>
      <c r="G655" s="156">
        <v>0</v>
      </c>
      <c r="H655" s="156">
        <f>G655/F655*100-100</f>
        <v>-100</v>
      </c>
      <c r="I655" s="249" t="s">
        <v>1264</v>
      </c>
    </row>
    <row r="656" spans="1:9" x14ac:dyDescent="0.2">
      <c r="A656" s="1" t="s">
        <v>685</v>
      </c>
      <c r="B656" s="309" t="s">
        <v>686</v>
      </c>
      <c r="C656" s="310"/>
      <c r="D656" s="310"/>
      <c r="E656" s="310"/>
      <c r="F656" s="310"/>
      <c r="G656" s="310"/>
      <c r="H656" s="310"/>
      <c r="I656" s="311"/>
    </row>
    <row r="657" spans="1:9" x14ac:dyDescent="0.2">
      <c r="A657" s="104">
        <v>1</v>
      </c>
      <c r="B657" s="124" t="s">
        <v>687</v>
      </c>
      <c r="C657" s="22"/>
      <c r="D657" s="156" t="s">
        <v>606</v>
      </c>
      <c r="E657" s="73">
        <v>9.9384999999999994</v>
      </c>
      <c r="F657" s="156">
        <v>0</v>
      </c>
      <c r="G657" s="73">
        <v>0</v>
      </c>
      <c r="H657" s="74" t="e">
        <f>G657/F657*100-100</f>
        <v>#DIV/0!</v>
      </c>
      <c r="I657" s="303"/>
    </row>
    <row r="658" spans="1:9" ht="15" customHeight="1" x14ac:dyDescent="0.2">
      <c r="A658" s="1" t="s">
        <v>688</v>
      </c>
      <c r="B658" s="309" t="s">
        <v>689</v>
      </c>
      <c r="C658" s="310"/>
      <c r="D658" s="310"/>
      <c r="E658" s="310"/>
      <c r="F658" s="310"/>
      <c r="G658" s="310"/>
      <c r="H658" s="310"/>
      <c r="I658" s="311"/>
    </row>
    <row r="659" spans="1:9" x14ac:dyDescent="0.2">
      <c r="A659" s="104">
        <v>1</v>
      </c>
      <c r="B659" s="124" t="s">
        <v>690</v>
      </c>
      <c r="C659" s="22" t="s">
        <v>16</v>
      </c>
      <c r="D659" s="156" t="s">
        <v>21</v>
      </c>
      <c r="E659" s="156">
        <v>0</v>
      </c>
      <c r="F659" s="156">
        <v>0</v>
      </c>
      <c r="G659" s="156">
        <v>0</v>
      </c>
      <c r="H659" s="156" t="s">
        <v>97</v>
      </c>
      <c r="I659" s="249"/>
    </row>
    <row r="660" spans="1:9" ht="31.5" x14ac:dyDescent="0.25">
      <c r="A660" s="104">
        <v>2</v>
      </c>
      <c r="B660" s="124" t="s">
        <v>691</v>
      </c>
      <c r="C660" s="22" t="s">
        <v>16</v>
      </c>
      <c r="D660" s="156" t="s">
        <v>673</v>
      </c>
      <c r="E660" s="73">
        <v>6</v>
      </c>
      <c r="F660" s="263">
        <v>8</v>
      </c>
      <c r="G660" s="73">
        <v>3</v>
      </c>
      <c r="H660" s="262">
        <f>G660/F660*100-100</f>
        <v>-62.5</v>
      </c>
      <c r="I660" s="302" t="s">
        <v>1268</v>
      </c>
    </row>
    <row r="661" spans="1:9" x14ac:dyDescent="0.2">
      <c r="A661" s="1" t="s">
        <v>692</v>
      </c>
      <c r="B661" s="309" t="s">
        <v>693</v>
      </c>
      <c r="C661" s="310"/>
      <c r="D661" s="310"/>
      <c r="E661" s="310"/>
      <c r="F661" s="310"/>
      <c r="G661" s="310"/>
      <c r="H661" s="310"/>
      <c r="I661" s="311"/>
    </row>
    <row r="662" spans="1:9" x14ac:dyDescent="0.2">
      <c r="A662" s="104">
        <v>1</v>
      </c>
      <c r="B662" s="124" t="s">
        <v>694</v>
      </c>
      <c r="C662" s="22" t="s">
        <v>16</v>
      </c>
      <c r="D662" s="156" t="s">
        <v>659</v>
      </c>
      <c r="E662" s="156">
        <v>0</v>
      </c>
      <c r="F662" s="156">
        <v>0</v>
      </c>
      <c r="G662" s="156">
        <v>0</v>
      </c>
      <c r="H662" s="156">
        <v>0</v>
      </c>
      <c r="I662" s="249"/>
    </row>
    <row r="663" spans="1:9" ht="24" customHeight="1" x14ac:dyDescent="0.2">
      <c r="A663" s="55" t="s">
        <v>695</v>
      </c>
      <c r="B663" s="324" t="s">
        <v>696</v>
      </c>
      <c r="C663" s="325"/>
      <c r="D663" s="325"/>
      <c r="E663" s="325"/>
      <c r="F663" s="325"/>
      <c r="G663" s="325"/>
      <c r="H663" s="325"/>
      <c r="I663" s="326"/>
    </row>
    <row r="664" spans="1:9" ht="31.5" x14ac:dyDescent="0.25">
      <c r="A664" s="104">
        <v>1</v>
      </c>
      <c r="B664" s="124" t="s">
        <v>697</v>
      </c>
      <c r="C664" s="22" t="s">
        <v>20</v>
      </c>
      <c r="D664" s="156" t="s">
        <v>655</v>
      </c>
      <c r="E664" s="257">
        <v>8</v>
      </c>
      <c r="F664" s="258">
        <v>8.01</v>
      </c>
      <c r="G664" s="257">
        <v>0</v>
      </c>
      <c r="H664" s="264">
        <f>G664/F664*100-100</f>
        <v>-100</v>
      </c>
      <c r="I664" s="299" t="s">
        <v>1265</v>
      </c>
    </row>
    <row r="665" spans="1:9" x14ac:dyDescent="0.2">
      <c r="A665" s="1" t="s">
        <v>698</v>
      </c>
      <c r="B665" s="309" t="s">
        <v>699</v>
      </c>
      <c r="C665" s="310"/>
      <c r="D665" s="310"/>
      <c r="E665" s="310"/>
      <c r="F665" s="310"/>
      <c r="G665" s="310"/>
      <c r="H665" s="310"/>
      <c r="I665" s="311"/>
    </row>
    <row r="666" spans="1:9" ht="36.75" customHeight="1" x14ac:dyDescent="0.2">
      <c r="A666" s="104">
        <v>1</v>
      </c>
      <c r="B666" s="124" t="s">
        <v>700</v>
      </c>
      <c r="C666" s="22" t="s">
        <v>20</v>
      </c>
      <c r="D666" s="156" t="s">
        <v>701</v>
      </c>
      <c r="E666" s="156">
        <v>0.106</v>
      </c>
      <c r="F666" s="156">
        <v>0.107</v>
      </c>
      <c r="G666" s="156"/>
      <c r="H666" s="30">
        <f t="shared" ref="H666:H670" si="4">G666/F666*100-100</f>
        <v>-100</v>
      </c>
      <c r="I666" s="249" t="s">
        <v>1265</v>
      </c>
    </row>
    <row r="667" spans="1:9" ht="31.5" x14ac:dyDescent="0.2">
      <c r="A667" s="104">
        <v>2</v>
      </c>
      <c r="B667" s="124" t="s">
        <v>702</v>
      </c>
      <c r="C667" s="22" t="s">
        <v>20</v>
      </c>
      <c r="D667" s="156" t="s">
        <v>703</v>
      </c>
      <c r="E667" s="156">
        <v>19.57</v>
      </c>
      <c r="F667" s="156">
        <v>21.01</v>
      </c>
      <c r="G667" s="156"/>
      <c r="H667" s="30">
        <f t="shared" si="4"/>
        <v>-100</v>
      </c>
      <c r="I667" s="249" t="s">
        <v>1265</v>
      </c>
    </row>
    <row r="668" spans="1:9" ht="31.5" x14ac:dyDescent="0.2">
      <c r="A668" s="104">
        <v>3</v>
      </c>
      <c r="B668" s="124" t="s">
        <v>704</v>
      </c>
      <c r="C668" s="22" t="s">
        <v>20</v>
      </c>
      <c r="D668" s="156" t="s">
        <v>705</v>
      </c>
      <c r="E668" s="156">
        <v>16</v>
      </c>
      <c r="F668" s="156">
        <v>26.1</v>
      </c>
      <c r="G668" s="156"/>
      <c r="H668" s="30">
        <f t="shared" si="4"/>
        <v>-100</v>
      </c>
      <c r="I668" s="249" t="s">
        <v>1265</v>
      </c>
    </row>
    <row r="669" spans="1:9" ht="31.5" x14ac:dyDescent="0.2">
      <c r="A669" s="104">
        <v>4</v>
      </c>
      <c r="B669" s="124" t="s">
        <v>706</v>
      </c>
      <c r="C669" s="22" t="s">
        <v>20</v>
      </c>
      <c r="D669" s="156" t="s">
        <v>705</v>
      </c>
      <c r="E669" s="156">
        <v>10.3</v>
      </c>
      <c r="F669" s="156">
        <v>11.5</v>
      </c>
      <c r="G669" s="156"/>
      <c r="H669" s="30">
        <f t="shared" si="4"/>
        <v>-100</v>
      </c>
      <c r="I669" s="249" t="s">
        <v>1265</v>
      </c>
    </row>
    <row r="670" spans="1:9" ht="31.5" x14ac:dyDescent="0.2">
      <c r="A670" s="104">
        <v>5</v>
      </c>
      <c r="B670" s="124" t="s">
        <v>707</v>
      </c>
      <c r="C670" s="22" t="s">
        <v>20</v>
      </c>
      <c r="D670" s="156" t="s">
        <v>705</v>
      </c>
      <c r="E670" s="156">
        <v>132.44999999999999</v>
      </c>
      <c r="F670" s="156">
        <v>160.53</v>
      </c>
      <c r="G670" s="156"/>
      <c r="H670" s="30">
        <f t="shared" si="4"/>
        <v>-100</v>
      </c>
      <c r="I670" s="249" t="s">
        <v>1265</v>
      </c>
    </row>
    <row r="671" spans="1:9" x14ac:dyDescent="0.2">
      <c r="A671" s="1" t="s">
        <v>708</v>
      </c>
      <c r="B671" s="309" t="s">
        <v>709</v>
      </c>
      <c r="C671" s="310"/>
      <c r="D671" s="310"/>
      <c r="E671" s="310"/>
      <c r="F671" s="310"/>
      <c r="G671" s="310"/>
      <c r="H671" s="310"/>
      <c r="I671" s="311"/>
    </row>
    <row r="672" spans="1:9" ht="33" customHeight="1" x14ac:dyDescent="0.2">
      <c r="A672" s="104">
        <v>1</v>
      </c>
      <c r="B672" s="124" t="s">
        <v>710</v>
      </c>
      <c r="C672" s="22" t="s">
        <v>16</v>
      </c>
      <c r="D672" s="156" t="s">
        <v>57</v>
      </c>
      <c r="E672" s="156">
        <v>0</v>
      </c>
      <c r="F672" s="156">
        <v>16</v>
      </c>
      <c r="G672" s="156">
        <v>0</v>
      </c>
      <c r="H672" s="156">
        <v>-100</v>
      </c>
      <c r="I672" s="249" t="s">
        <v>1269</v>
      </c>
    </row>
    <row r="673" spans="1:9" x14ac:dyDescent="0.2">
      <c r="A673" s="55" t="s">
        <v>711</v>
      </c>
      <c r="B673" s="324" t="s">
        <v>712</v>
      </c>
      <c r="C673" s="325"/>
      <c r="D673" s="325"/>
      <c r="E673" s="325"/>
      <c r="F673" s="325"/>
      <c r="G673" s="325"/>
      <c r="H673" s="325"/>
      <c r="I673" s="326"/>
    </row>
    <row r="674" spans="1:9" ht="31.5" x14ac:dyDescent="0.25">
      <c r="A674" s="104">
        <v>1</v>
      </c>
      <c r="B674" s="124" t="s">
        <v>713</v>
      </c>
      <c r="C674" s="101" t="s">
        <v>16</v>
      </c>
      <c r="D674" s="156" t="s">
        <v>17</v>
      </c>
      <c r="E674" s="257">
        <v>83.5</v>
      </c>
      <c r="F674" s="258">
        <v>92.1</v>
      </c>
      <c r="G674" s="257">
        <v>92.1</v>
      </c>
      <c r="H674" s="257">
        <v>0</v>
      </c>
      <c r="I674" s="265" t="s">
        <v>97</v>
      </c>
    </row>
    <row r="675" spans="1:9" ht="31.5" x14ac:dyDescent="0.25">
      <c r="A675" s="104">
        <v>2</v>
      </c>
      <c r="B675" s="124" t="s">
        <v>657</v>
      </c>
      <c r="C675" s="22" t="s">
        <v>16</v>
      </c>
      <c r="D675" s="156" t="s">
        <v>17</v>
      </c>
      <c r="E675" s="257">
        <v>54</v>
      </c>
      <c r="F675" s="258">
        <v>56.5</v>
      </c>
      <c r="G675" s="257">
        <v>0</v>
      </c>
      <c r="H675" s="74">
        <f>G675/F675*100-100</f>
        <v>-100</v>
      </c>
      <c r="I675" s="301" t="s">
        <v>1266</v>
      </c>
    </row>
    <row r="676" spans="1:9" ht="31.5" x14ac:dyDescent="0.25">
      <c r="A676" s="104">
        <v>3</v>
      </c>
      <c r="B676" s="124" t="s">
        <v>658</v>
      </c>
      <c r="C676" s="101" t="s">
        <v>16</v>
      </c>
      <c r="D676" s="156" t="s">
        <v>659</v>
      </c>
      <c r="E676" s="257">
        <v>0.4</v>
      </c>
      <c r="F676" s="258">
        <v>22.4</v>
      </c>
      <c r="G676" s="257">
        <v>0</v>
      </c>
      <c r="H676" s="74">
        <f>G676/F676*100-100</f>
        <v>-100</v>
      </c>
      <c r="I676" s="301" t="s">
        <v>1266</v>
      </c>
    </row>
    <row r="677" spans="1:9" x14ac:dyDescent="0.2">
      <c r="A677" s="1" t="s">
        <v>714</v>
      </c>
      <c r="B677" s="309" t="s">
        <v>715</v>
      </c>
      <c r="C677" s="310"/>
      <c r="D677" s="310"/>
      <c r="E677" s="310"/>
      <c r="F677" s="310"/>
      <c r="G677" s="310"/>
      <c r="H677" s="310"/>
      <c r="I677" s="311"/>
    </row>
    <row r="678" spans="1:9" ht="31.5" x14ac:dyDescent="0.25">
      <c r="A678" s="104">
        <v>1</v>
      </c>
      <c r="B678" s="124" t="s">
        <v>716</v>
      </c>
      <c r="C678" s="22" t="s">
        <v>16</v>
      </c>
      <c r="D678" s="156" t="s">
        <v>45</v>
      </c>
      <c r="E678" s="257">
        <v>10864</v>
      </c>
      <c r="F678" s="258">
        <v>11057</v>
      </c>
      <c r="G678" s="257">
        <v>11057</v>
      </c>
      <c r="H678" s="74">
        <f>G678/F678*100-100</f>
        <v>0</v>
      </c>
      <c r="I678" s="265" t="s">
        <v>97</v>
      </c>
    </row>
    <row r="679" spans="1:9" x14ac:dyDescent="0.25">
      <c r="A679" s="104">
        <v>2</v>
      </c>
      <c r="B679" s="124" t="s">
        <v>717</v>
      </c>
      <c r="C679" s="22" t="s">
        <v>16</v>
      </c>
      <c r="D679" s="156" t="s">
        <v>718</v>
      </c>
      <c r="E679" s="257">
        <v>62.4</v>
      </c>
      <c r="F679" s="258">
        <v>62.7</v>
      </c>
      <c r="G679" s="257">
        <v>0</v>
      </c>
      <c r="H679" s="74">
        <f t="shared" ref="H679:H680" si="5">G679/F679*100-100</f>
        <v>-100</v>
      </c>
      <c r="I679" s="301" t="s">
        <v>1266</v>
      </c>
    </row>
    <row r="680" spans="1:9" x14ac:dyDescent="0.25">
      <c r="A680" s="104">
        <v>3</v>
      </c>
      <c r="B680" s="124" t="s">
        <v>719</v>
      </c>
      <c r="C680" s="22" t="s">
        <v>16</v>
      </c>
      <c r="D680" s="156" t="s">
        <v>718</v>
      </c>
      <c r="E680" s="257">
        <v>109.98</v>
      </c>
      <c r="F680" s="258">
        <v>109.98</v>
      </c>
      <c r="G680" s="257">
        <v>109.98</v>
      </c>
      <c r="H680" s="74">
        <f t="shared" si="5"/>
        <v>0</v>
      </c>
      <c r="I680" s="265" t="s">
        <v>97</v>
      </c>
    </row>
    <row r="681" spans="1:9" x14ac:dyDescent="0.25">
      <c r="A681" s="104">
        <v>4</v>
      </c>
      <c r="B681" s="124" t="s">
        <v>720</v>
      </c>
      <c r="C681" s="22"/>
      <c r="D681" s="156" t="s">
        <v>721</v>
      </c>
      <c r="E681" s="257">
        <v>0</v>
      </c>
      <c r="F681" s="258">
        <v>0</v>
      </c>
      <c r="G681" s="257">
        <v>0</v>
      </c>
      <c r="H681" s="257" t="s">
        <v>97</v>
      </c>
      <c r="I681" s="265" t="s">
        <v>97</v>
      </c>
    </row>
    <row r="682" spans="1:9" ht="15.75" customHeight="1" x14ac:dyDescent="0.2">
      <c r="A682" s="1" t="s">
        <v>722</v>
      </c>
      <c r="B682" s="309" t="s">
        <v>723</v>
      </c>
      <c r="C682" s="310"/>
      <c r="D682" s="310"/>
      <c r="E682" s="310"/>
      <c r="F682" s="310"/>
      <c r="G682" s="310"/>
      <c r="H682" s="310"/>
      <c r="I682" s="311"/>
    </row>
    <row r="683" spans="1:9" x14ac:dyDescent="0.2">
      <c r="A683" s="104">
        <v>1</v>
      </c>
      <c r="B683" s="124" t="s">
        <v>724</v>
      </c>
      <c r="C683" s="101" t="s">
        <v>16</v>
      </c>
      <c r="D683" s="156" t="s">
        <v>606</v>
      </c>
      <c r="E683" s="156">
        <v>0</v>
      </c>
      <c r="F683" s="156">
        <v>0</v>
      </c>
      <c r="G683" s="156">
        <v>0</v>
      </c>
      <c r="H683" s="156" t="s">
        <v>97</v>
      </c>
      <c r="I683" s="249"/>
    </row>
    <row r="684" spans="1:9" ht="15.75" customHeight="1" x14ac:dyDescent="0.2">
      <c r="A684" s="1" t="s">
        <v>725</v>
      </c>
      <c r="B684" s="309" t="s">
        <v>726</v>
      </c>
      <c r="C684" s="310"/>
      <c r="D684" s="310"/>
      <c r="E684" s="310"/>
      <c r="F684" s="310"/>
      <c r="G684" s="310"/>
      <c r="H684" s="310"/>
      <c r="I684" s="311"/>
    </row>
    <row r="685" spans="1:9" ht="47.25" x14ac:dyDescent="0.25">
      <c r="A685" s="104">
        <v>1</v>
      </c>
      <c r="B685" s="124" t="s">
        <v>727</v>
      </c>
      <c r="C685" s="22" t="s">
        <v>16</v>
      </c>
      <c r="D685" s="156" t="s">
        <v>17</v>
      </c>
      <c r="E685" s="257">
        <v>99.15</v>
      </c>
      <c r="F685" s="258">
        <v>100</v>
      </c>
      <c r="G685" s="257">
        <v>24.99</v>
      </c>
      <c r="H685" s="257">
        <f>G685/F685*100-100</f>
        <v>-75.010000000000005</v>
      </c>
      <c r="I685" s="301" t="s">
        <v>1270</v>
      </c>
    </row>
    <row r="686" spans="1:9" ht="28.5" customHeight="1" x14ac:dyDescent="0.2">
      <c r="A686" s="1" t="s">
        <v>728</v>
      </c>
      <c r="B686" s="309" t="s">
        <v>729</v>
      </c>
      <c r="C686" s="310"/>
      <c r="D686" s="310"/>
      <c r="E686" s="310"/>
      <c r="F686" s="310"/>
      <c r="G686" s="310"/>
      <c r="H686" s="310"/>
      <c r="I686" s="311"/>
    </row>
    <row r="687" spans="1:9" ht="31.5" x14ac:dyDescent="0.25">
      <c r="A687" s="104">
        <v>1</v>
      </c>
      <c r="B687" s="124" t="s">
        <v>730</v>
      </c>
      <c r="C687" s="22" t="s">
        <v>16</v>
      </c>
      <c r="D687" s="156" t="s">
        <v>17</v>
      </c>
      <c r="E687" s="257">
        <v>100</v>
      </c>
      <c r="F687" s="258">
        <v>100</v>
      </c>
      <c r="G687" s="257">
        <v>100</v>
      </c>
      <c r="H687" s="257">
        <v>0</v>
      </c>
      <c r="I687" s="265"/>
    </row>
    <row r="688" spans="1:9" x14ac:dyDescent="0.2">
      <c r="A688" s="1" t="s">
        <v>731</v>
      </c>
      <c r="B688" s="309" t="s">
        <v>732</v>
      </c>
      <c r="C688" s="310"/>
      <c r="D688" s="310"/>
      <c r="E688" s="310"/>
      <c r="F688" s="310"/>
      <c r="G688" s="310"/>
      <c r="H688" s="310"/>
      <c r="I688" s="311"/>
    </row>
    <row r="689" spans="1:9" ht="15.75" customHeight="1" x14ac:dyDescent="0.2">
      <c r="A689" s="104">
        <v>1</v>
      </c>
      <c r="B689" s="124" t="s">
        <v>733</v>
      </c>
      <c r="C689" s="22" t="s">
        <v>16</v>
      </c>
      <c r="D689" s="156" t="s">
        <v>21</v>
      </c>
      <c r="E689" s="156">
        <v>0</v>
      </c>
      <c r="F689" s="156">
        <v>0</v>
      </c>
      <c r="G689" s="156">
        <v>0</v>
      </c>
      <c r="H689" s="156">
        <v>0</v>
      </c>
      <c r="I689" s="249"/>
    </row>
    <row r="690" spans="1:9" ht="25.5" x14ac:dyDescent="0.25">
      <c r="A690" s="104">
        <v>2</v>
      </c>
      <c r="B690" s="106" t="s">
        <v>1271</v>
      </c>
      <c r="C690" s="101" t="s">
        <v>16</v>
      </c>
      <c r="D690" s="265" t="s">
        <v>659</v>
      </c>
      <c r="E690" s="257">
        <v>0.4</v>
      </c>
      <c r="F690" s="258">
        <v>22.4</v>
      </c>
      <c r="G690" s="257">
        <v>0</v>
      </c>
      <c r="H690" s="257">
        <f>G690/F690*100-100</f>
        <v>-100</v>
      </c>
      <c r="I690" s="301" t="s">
        <v>1266</v>
      </c>
    </row>
    <row r="691" spans="1:9" x14ac:dyDescent="0.25">
      <c r="A691" s="104">
        <v>3</v>
      </c>
      <c r="B691" s="106" t="s">
        <v>1272</v>
      </c>
      <c r="C691" s="101" t="s">
        <v>16</v>
      </c>
      <c r="D691" s="265" t="s">
        <v>76</v>
      </c>
      <c r="E691" s="257">
        <v>0</v>
      </c>
      <c r="F691" s="258">
        <v>1</v>
      </c>
      <c r="G691" s="257">
        <v>0</v>
      </c>
      <c r="H691" s="257">
        <f>G691/F691*100-100</f>
        <v>-100</v>
      </c>
      <c r="I691" s="301" t="s">
        <v>1266</v>
      </c>
    </row>
    <row r="692" spans="1:9" ht="33" customHeight="1" x14ac:dyDescent="0.2">
      <c r="A692" s="102" t="s">
        <v>734</v>
      </c>
      <c r="B692" s="324" t="s">
        <v>735</v>
      </c>
      <c r="C692" s="325"/>
      <c r="D692" s="325"/>
      <c r="E692" s="325"/>
      <c r="F692" s="325"/>
      <c r="G692" s="325"/>
      <c r="H692" s="325"/>
      <c r="I692" s="326"/>
    </row>
    <row r="693" spans="1:9" ht="31.5" x14ac:dyDescent="0.2">
      <c r="A693" s="104">
        <v>1</v>
      </c>
      <c r="B693" s="124" t="s">
        <v>736</v>
      </c>
      <c r="C693" s="22" t="s">
        <v>16</v>
      </c>
      <c r="D693" s="156" t="s">
        <v>17</v>
      </c>
      <c r="E693" s="73">
        <v>100</v>
      </c>
      <c r="F693" s="263">
        <v>95</v>
      </c>
      <c r="G693" s="266">
        <v>20</v>
      </c>
      <c r="H693" s="262">
        <f>G693/F693*100-100</f>
        <v>-78.94736842105263</v>
      </c>
      <c r="I693" s="304"/>
    </row>
    <row r="694" spans="1:9" ht="15.75" customHeight="1" x14ac:dyDescent="0.2">
      <c r="A694" s="1" t="s">
        <v>737</v>
      </c>
      <c r="B694" s="309" t="s">
        <v>738</v>
      </c>
      <c r="C694" s="310"/>
      <c r="D694" s="310"/>
      <c r="E694" s="310"/>
      <c r="F694" s="310"/>
      <c r="G694" s="310"/>
      <c r="H694" s="310"/>
      <c r="I694" s="311"/>
    </row>
    <row r="695" spans="1:9" x14ac:dyDescent="0.2">
      <c r="A695" s="104">
        <v>1</v>
      </c>
      <c r="B695" s="124" t="s">
        <v>739</v>
      </c>
      <c r="C695" s="22" t="s">
        <v>16</v>
      </c>
      <c r="D695" s="156" t="s">
        <v>17</v>
      </c>
      <c r="E695" s="73">
        <v>101</v>
      </c>
      <c r="F695" s="263">
        <v>95</v>
      </c>
      <c r="G695" s="266">
        <v>27</v>
      </c>
      <c r="H695" s="262">
        <f>G695/F695*100-100</f>
        <v>-71.578947368421055</v>
      </c>
      <c r="I695" s="304"/>
    </row>
    <row r="696" spans="1:9" ht="15.75" customHeight="1" x14ac:dyDescent="0.2">
      <c r="A696" s="1" t="s">
        <v>740</v>
      </c>
      <c r="B696" s="309" t="s">
        <v>741</v>
      </c>
      <c r="C696" s="310"/>
      <c r="D696" s="310"/>
      <c r="E696" s="310"/>
      <c r="F696" s="310"/>
      <c r="G696" s="310"/>
      <c r="H696" s="310"/>
      <c r="I696" s="311"/>
    </row>
    <row r="697" spans="1:9" ht="30.75" customHeight="1" x14ac:dyDescent="0.2">
      <c r="A697" s="104">
        <v>1</v>
      </c>
      <c r="B697" s="124" t="s">
        <v>739</v>
      </c>
      <c r="C697" s="22" t="s">
        <v>16</v>
      </c>
      <c r="D697" s="156" t="s">
        <v>17</v>
      </c>
      <c r="E697" s="73">
        <v>115</v>
      </c>
      <c r="F697" s="263">
        <v>95</v>
      </c>
      <c r="G697" s="266">
        <v>0</v>
      </c>
      <c r="H697" s="262">
        <f>G697/F697*100-100</f>
        <v>-100</v>
      </c>
      <c r="I697" s="304"/>
    </row>
    <row r="698" spans="1:9" ht="30.75" customHeight="1" x14ac:dyDescent="0.2">
      <c r="A698" s="155" t="s">
        <v>742</v>
      </c>
      <c r="B698" s="323" t="s">
        <v>743</v>
      </c>
      <c r="C698" s="323"/>
      <c r="D698" s="323"/>
      <c r="E698" s="323"/>
      <c r="F698" s="323"/>
      <c r="G698" s="323"/>
      <c r="H698" s="323"/>
      <c r="I698" s="323"/>
    </row>
    <row r="699" spans="1:9" s="47" customFormat="1" ht="38.25" customHeight="1" x14ac:dyDescent="0.2">
      <c r="A699" s="104">
        <v>1</v>
      </c>
      <c r="B699" s="124" t="s">
        <v>744</v>
      </c>
      <c r="C699" s="22" t="s">
        <v>16</v>
      </c>
      <c r="D699" s="156" t="s">
        <v>17</v>
      </c>
      <c r="E699" s="156">
        <v>84.6</v>
      </c>
      <c r="F699" s="156">
        <v>87</v>
      </c>
      <c r="G699" s="156">
        <v>87</v>
      </c>
      <c r="H699" s="156">
        <v>0</v>
      </c>
      <c r="I699" s="159"/>
    </row>
    <row r="700" spans="1:9" s="47" customFormat="1" ht="38.25" customHeight="1" x14ac:dyDescent="0.2">
      <c r="A700" s="104">
        <v>2</v>
      </c>
      <c r="B700" s="124" t="s">
        <v>745</v>
      </c>
      <c r="C700" s="22" t="s">
        <v>16</v>
      </c>
      <c r="D700" s="156" t="s">
        <v>17</v>
      </c>
      <c r="E700" s="156">
        <v>65</v>
      </c>
      <c r="F700" s="156">
        <v>71</v>
      </c>
      <c r="G700" s="156">
        <v>71</v>
      </c>
      <c r="H700" s="156">
        <v>0</v>
      </c>
      <c r="I700" s="159"/>
    </row>
    <row r="701" spans="1:9" s="47" customFormat="1" ht="29.25" customHeight="1" x14ac:dyDescent="0.2">
      <c r="A701" s="55" t="s">
        <v>746</v>
      </c>
      <c r="B701" s="324" t="s">
        <v>747</v>
      </c>
      <c r="C701" s="325"/>
      <c r="D701" s="325"/>
      <c r="E701" s="325"/>
      <c r="F701" s="325"/>
      <c r="G701" s="325"/>
      <c r="H701" s="325"/>
      <c r="I701" s="326"/>
    </row>
    <row r="702" spans="1:9" s="47" customFormat="1" ht="39" customHeight="1" x14ac:dyDescent="0.2">
      <c r="A702" s="104">
        <v>1</v>
      </c>
      <c r="B702" s="124" t="s">
        <v>744</v>
      </c>
      <c r="C702" s="22" t="s">
        <v>16</v>
      </c>
      <c r="D702" s="156" t="s">
        <v>17</v>
      </c>
      <c r="E702" s="156">
        <v>84.6</v>
      </c>
      <c r="F702" s="156">
        <v>87</v>
      </c>
      <c r="G702" s="156">
        <v>87</v>
      </c>
      <c r="H702" s="156">
        <v>0</v>
      </c>
      <c r="I702" s="159"/>
    </row>
    <row r="703" spans="1:9" s="47" customFormat="1" ht="39" customHeight="1" x14ac:dyDescent="0.2">
      <c r="A703" s="104">
        <v>2</v>
      </c>
      <c r="B703" s="124" t="s">
        <v>745</v>
      </c>
      <c r="C703" s="22" t="s">
        <v>16</v>
      </c>
      <c r="D703" s="156" t="s">
        <v>17</v>
      </c>
      <c r="E703" s="156">
        <v>65</v>
      </c>
      <c r="F703" s="156">
        <v>71</v>
      </c>
      <c r="G703" s="156">
        <v>71</v>
      </c>
      <c r="H703" s="156">
        <v>0</v>
      </c>
      <c r="I703" s="159"/>
    </row>
    <row r="704" spans="1:9" s="47" customFormat="1" ht="33" customHeight="1" x14ac:dyDescent="0.2">
      <c r="A704" s="75" t="s">
        <v>748</v>
      </c>
      <c r="B704" s="309" t="s">
        <v>749</v>
      </c>
      <c r="C704" s="310"/>
      <c r="D704" s="310"/>
      <c r="E704" s="310"/>
      <c r="F704" s="310"/>
      <c r="G704" s="310"/>
      <c r="H704" s="310"/>
      <c r="I704" s="311"/>
    </row>
    <row r="705" spans="1:9" s="47" customFormat="1" ht="30.75" customHeight="1" x14ac:dyDescent="0.2">
      <c r="A705" s="104">
        <v>1</v>
      </c>
      <c r="B705" s="124" t="s">
        <v>750</v>
      </c>
      <c r="C705" s="22" t="s">
        <v>16</v>
      </c>
      <c r="D705" s="156" t="s">
        <v>751</v>
      </c>
      <c r="E705" s="156">
        <v>1300.5</v>
      </c>
      <c r="F705" s="156">
        <v>1337.4</v>
      </c>
      <c r="G705" s="156">
        <v>1337.4</v>
      </c>
      <c r="H705" s="156">
        <v>0</v>
      </c>
      <c r="I705" s="159"/>
    </row>
    <row r="706" spans="1:9" s="47" customFormat="1" ht="32.25" customHeight="1" x14ac:dyDescent="0.2">
      <c r="A706" s="104">
        <v>2</v>
      </c>
      <c r="B706" s="124" t="s">
        <v>752</v>
      </c>
      <c r="C706" s="22" t="s">
        <v>16</v>
      </c>
      <c r="D706" s="156" t="s">
        <v>751</v>
      </c>
      <c r="E706" s="156">
        <v>845.3</v>
      </c>
      <c r="F706" s="156">
        <v>949.6</v>
      </c>
      <c r="G706" s="156">
        <v>949.6</v>
      </c>
      <c r="H706" s="156">
        <v>0</v>
      </c>
      <c r="I706" s="159"/>
    </row>
    <row r="707" spans="1:9" s="42" customFormat="1" ht="32.25" customHeight="1" x14ac:dyDescent="0.2">
      <c r="A707" s="107" t="s">
        <v>753</v>
      </c>
      <c r="B707" s="322" t="s">
        <v>1183</v>
      </c>
      <c r="C707" s="322"/>
      <c r="D707" s="322"/>
      <c r="E707" s="322"/>
      <c r="F707" s="322"/>
      <c r="G707" s="322"/>
      <c r="H707" s="322"/>
      <c r="I707" s="322"/>
    </row>
    <row r="708" spans="1:9" s="42" customFormat="1" ht="31.5" x14ac:dyDescent="0.2">
      <c r="A708" s="105" t="s">
        <v>14</v>
      </c>
      <c r="B708" s="125" t="s">
        <v>1179</v>
      </c>
      <c r="C708" s="3" t="s">
        <v>16</v>
      </c>
      <c r="D708" s="3" t="s">
        <v>17</v>
      </c>
      <c r="E708" s="158">
        <v>21.27</v>
      </c>
      <c r="F708" s="158">
        <v>45</v>
      </c>
      <c r="G708" s="158">
        <v>44.49</v>
      </c>
      <c r="H708" s="32">
        <f>(G708/F708*100)-100</f>
        <v>-1.1333333333333258</v>
      </c>
      <c r="I708" s="247"/>
    </row>
    <row r="709" spans="1:9" s="42" customFormat="1" ht="93" customHeight="1" x14ac:dyDescent="0.2">
      <c r="A709" s="105" t="s">
        <v>18</v>
      </c>
      <c r="B709" s="125" t="s">
        <v>754</v>
      </c>
      <c r="C709" s="3" t="s">
        <v>16</v>
      </c>
      <c r="D709" s="3" t="s">
        <v>17</v>
      </c>
      <c r="E709" s="158">
        <v>100</v>
      </c>
      <c r="F709" s="158">
        <v>85</v>
      </c>
      <c r="G709" s="158">
        <v>98</v>
      </c>
      <c r="H709" s="32">
        <f>(G709/F709*100)-100</f>
        <v>15.294117647058812</v>
      </c>
      <c r="I709" s="247" t="s">
        <v>755</v>
      </c>
    </row>
    <row r="710" spans="1:9" s="42" customFormat="1" ht="15.75" customHeight="1" x14ac:dyDescent="0.2">
      <c r="A710" s="55" t="s">
        <v>756</v>
      </c>
      <c r="B710" s="324" t="s">
        <v>757</v>
      </c>
      <c r="C710" s="325"/>
      <c r="D710" s="325"/>
      <c r="E710" s="325"/>
      <c r="F710" s="325"/>
      <c r="G710" s="325"/>
      <c r="H710" s="325"/>
      <c r="I710" s="326"/>
    </row>
    <row r="711" spans="1:9" s="42" customFormat="1" ht="31.5" x14ac:dyDescent="0.2">
      <c r="A711" s="105" t="s">
        <v>14</v>
      </c>
      <c r="B711" s="125" t="s">
        <v>1179</v>
      </c>
      <c r="C711" s="3" t="s">
        <v>16</v>
      </c>
      <c r="D711" s="3" t="s">
        <v>17</v>
      </c>
      <c r="E711" s="158">
        <v>21.27</v>
      </c>
      <c r="F711" s="158">
        <v>45</v>
      </c>
      <c r="G711" s="158">
        <v>44.49</v>
      </c>
      <c r="H711" s="32">
        <f>(G711/F711*100)-100</f>
        <v>-1.1333333333333258</v>
      </c>
      <c r="I711" s="247"/>
    </row>
    <row r="712" spans="1:9" s="42" customFormat="1" ht="63" x14ac:dyDescent="0.2">
      <c r="A712" s="105" t="s">
        <v>18</v>
      </c>
      <c r="B712" s="125" t="s">
        <v>758</v>
      </c>
      <c r="C712" s="3" t="s">
        <v>16</v>
      </c>
      <c r="D712" s="3" t="s">
        <v>17</v>
      </c>
      <c r="E712" s="158">
        <v>41.56</v>
      </c>
      <c r="F712" s="158">
        <v>45</v>
      </c>
      <c r="G712" s="158">
        <v>41.56</v>
      </c>
      <c r="H712" s="32">
        <f>(G712/F712*100)-100</f>
        <v>-7.6444444444444457</v>
      </c>
      <c r="I712" s="247"/>
    </row>
    <row r="713" spans="1:9" s="42" customFormat="1" ht="21.75" customHeight="1" x14ac:dyDescent="0.2">
      <c r="A713" s="1" t="s">
        <v>759</v>
      </c>
      <c r="B713" s="319" t="s">
        <v>760</v>
      </c>
      <c r="C713" s="320"/>
      <c r="D713" s="320"/>
      <c r="E713" s="320"/>
      <c r="F713" s="320"/>
      <c r="G713" s="320"/>
      <c r="H713" s="320"/>
      <c r="I713" s="321"/>
    </row>
    <row r="714" spans="1:9" s="42" customFormat="1" ht="94.5" x14ac:dyDescent="0.2">
      <c r="A714" s="105" t="s">
        <v>14</v>
      </c>
      <c r="B714" s="125" t="s">
        <v>761</v>
      </c>
      <c r="C714" s="3" t="s">
        <v>16</v>
      </c>
      <c r="D714" s="3" t="s">
        <v>17</v>
      </c>
      <c r="E714" s="158">
        <v>74.290000000000006</v>
      </c>
      <c r="F714" s="158">
        <v>75</v>
      </c>
      <c r="G714" s="158">
        <v>74.290000000000006</v>
      </c>
      <c r="H714" s="32">
        <f>(G714/F714*100)-100</f>
        <v>-0.94666666666665833</v>
      </c>
      <c r="I714" s="247"/>
    </row>
    <row r="715" spans="1:9" s="42" customFormat="1" ht="15.75" customHeight="1" x14ac:dyDescent="0.2">
      <c r="A715" s="1" t="s">
        <v>762</v>
      </c>
      <c r="B715" s="319" t="s">
        <v>763</v>
      </c>
      <c r="C715" s="320"/>
      <c r="D715" s="320"/>
      <c r="E715" s="320"/>
      <c r="F715" s="320"/>
      <c r="G715" s="320"/>
      <c r="H715" s="320"/>
      <c r="I715" s="321"/>
    </row>
    <row r="716" spans="1:9" s="42" customFormat="1" ht="47.25" x14ac:dyDescent="0.2">
      <c r="A716" s="105" t="s">
        <v>14</v>
      </c>
      <c r="B716" s="125" t="s">
        <v>764</v>
      </c>
      <c r="C716" s="3" t="s">
        <v>16</v>
      </c>
      <c r="D716" s="3" t="s">
        <v>17</v>
      </c>
      <c r="E716" s="32">
        <v>100</v>
      </c>
      <c r="F716" s="32">
        <v>100</v>
      </c>
      <c r="G716" s="32">
        <v>100</v>
      </c>
      <c r="H716" s="32">
        <f>(G716/F716*100)-100</f>
        <v>0</v>
      </c>
      <c r="I716" s="247"/>
    </row>
    <row r="717" spans="1:9" s="42" customFormat="1" ht="24.75" customHeight="1" x14ac:dyDescent="0.2">
      <c r="A717" s="1" t="s">
        <v>765</v>
      </c>
      <c r="B717" s="319" t="s">
        <v>1211</v>
      </c>
      <c r="C717" s="320"/>
      <c r="D717" s="320"/>
      <c r="E717" s="320"/>
      <c r="F717" s="320"/>
      <c r="G717" s="320"/>
      <c r="H717" s="320"/>
      <c r="I717" s="321"/>
    </row>
    <row r="718" spans="1:9" s="42" customFormat="1" ht="47.25" x14ac:dyDescent="0.2">
      <c r="A718" s="105" t="s">
        <v>14</v>
      </c>
      <c r="B718" s="125" t="s">
        <v>766</v>
      </c>
      <c r="C718" s="3" t="s">
        <v>16</v>
      </c>
      <c r="D718" s="3" t="s">
        <v>17</v>
      </c>
      <c r="E718" s="3">
        <v>60.25</v>
      </c>
      <c r="F718" s="32">
        <v>62</v>
      </c>
      <c r="G718" s="3">
        <v>60.25</v>
      </c>
      <c r="H718" s="32">
        <f>(G718/F718*100)-100</f>
        <v>-2.8225806451612812</v>
      </c>
      <c r="I718" s="247"/>
    </row>
    <row r="719" spans="1:9" s="42" customFormat="1" ht="17.25" customHeight="1" x14ac:dyDescent="0.2">
      <c r="A719" s="1" t="s">
        <v>767</v>
      </c>
      <c r="B719" s="319" t="s">
        <v>1186</v>
      </c>
      <c r="C719" s="320"/>
      <c r="D719" s="320"/>
      <c r="E719" s="320"/>
      <c r="F719" s="320"/>
      <c r="G719" s="320"/>
      <c r="H719" s="320"/>
      <c r="I719" s="321"/>
    </row>
    <row r="720" spans="1:9" s="42" customFormat="1" ht="47.25" x14ac:dyDescent="0.2">
      <c r="A720" s="116" t="s">
        <v>14</v>
      </c>
      <c r="B720" s="125" t="s">
        <v>768</v>
      </c>
      <c r="C720" s="3" t="s">
        <v>16</v>
      </c>
      <c r="D720" s="3" t="s">
        <v>769</v>
      </c>
      <c r="E720" s="64">
        <v>35</v>
      </c>
      <c r="F720" s="64">
        <v>37</v>
      </c>
      <c r="G720" s="64">
        <v>35</v>
      </c>
      <c r="H720" s="32">
        <f>(G720/F720*100)-100</f>
        <v>-5.4054054054054035</v>
      </c>
      <c r="I720" s="247"/>
    </row>
    <row r="721" spans="1:9" s="42" customFormat="1" ht="15.75" customHeight="1" x14ac:dyDescent="0.2">
      <c r="A721" s="1" t="s">
        <v>770</v>
      </c>
      <c r="B721" s="319" t="s">
        <v>771</v>
      </c>
      <c r="C721" s="320"/>
      <c r="D721" s="320"/>
      <c r="E721" s="320"/>
      <c r="F721" s="320"/>
      <c r="G721" s="320"/>
      <c r="H721" s="320"/>
      <c r="I721" s="321"/>
    </row>
    <row r="722" spans="1:9" s="42" customFormat="1" ht="66" customHeight="1" x14ac:dyDescent="0.2">
      <c r="A722" s="105" t="s">
        <v>14</v>
      </c>
      <c r="B722" s="125" t="s">
        <v>772</v>
      </c>
      <c r="C722" s="3" t="s">
        <v>16</v>
      </c>
      <c r="D722" s="3" t="s">
        <v>769</v>
      </c>
      <c r="E722" s="3">
        <v>16</v>
      </c>
      <c r="F722" s="3">
        <v>19</v>
      </c>
      <c r="G722" s="3">
        <v>3</v>
      </c>
      <c r="H722" s="32">
        <f>(G722/F722*100)-100</f>
        <v>-84.21052631578948</v>
      </c>
      <c r="I722" s="247" t="s">
        <v>1184</v>
      </c>
    </row>
    <row r="723" spans="1:9" s="42" customFormat="1" ht="15.75" customHeight="1" x14ac:dyDescent="0.2">
      <c r="A723" s="1" t="s">
        <v>773</v>
      </c>
      <c r="B723" s="319" t="s">
        <v>774</v>
      </c>
      <c r="C723" s="320"/>
      <c r="D723" s="320"/>
      <c r="E723" s="320"/>
      <c r="F723" s="320"/>
      <c r="G723" s="320"/>
      <c r="H723" s="320"/>
      <c r="I723" s="321"/>
    </row>
    <row r="724" spans="1:9" s="42" customFormat="1" ht="49.5" customHeight="1" x14ac:dyDescent="0.2">
      <c r="A724" s="105" t="s">
        <v>14</v>
      </c>
      <c r="B724" s="125" t="s">
        <v>775</v>
      </c>
      <c r="C724" s="3" t="s">
        <v>16</v>
      </c>
      <c r="D724" s="3" t="s">
        <v>17</v>
      </c>
      <c r="E724" s="32">
        <v>100</v>
      </c>
      <c r="F724" s="32">
        <v>100</v>
      </c>
      <c r="G724" s="32">
        <v>100</v>
      </c>
      <c r="H724" s="32">
        <f>(G724/F724*100)-100</f>
        <v>0</v>
      </c>
      <c r="I724" s="247"/>
    </row>
    <row r="725" spans="1:9" s="42" customFormat="1" ht="40.5" customHeight="1" x14ac:dyDescent="0.2">
      <c r="A725" s="116" t="s">
        <v>18</v>
      </c>
      <c r="B725" s="125" t="s">
        <v>776</v>
      </c>
      <c r="C725" s="3" t="s">
        <v>16</v>
      </c>
      <c r="D725" s="3" t="s">
        <v>17</v>
      </c>
      <c r="E725" s="32">
        <v>76.67</v>
      </c>
      <c r="F725" s="32">
        <v>77</v>
      </c>
      <c r="G725" s="32">
        <v>76.67</v>
      </c>
      <c r="H725" s="32">
        <f>(G725/F725*100)-100</f>
        <v>-0.42857142857141639</v>
      </c>
      <c r="I725" s="247"/>
    </row>
    <row r="726" spans="1:9" s="42" customFormat="1" ht="18.75" customHeight="1" x14ac:dyDescent="0.2">
      <c r="A726" s="1" t="s">
        <v>777</v>
      </c>
      <c r="B726" s="319" t="s">
        <v>778</v>
      </c>
      <c r="C726" s="320"/>
      <c r="D726" s="320"/>
      <c r="E726" s="320"/>
      <c r="F726" s="320"/>
      <c r="G726" s="320"/>
      <c r="H726" s="320"/>
      <c r="I726" s="321"/>
    </row>
    <row r="727" spans="1:9" s="42" customFormat="1" ht="31.5" customHeight="1" x14ac:dyDescent="0.2">
      <c r="A727" s="116" t="s">
        <v>14</v>
      </c>
      <c r="B727" s="125" t="s">
        <v>779</v>
      </c>
      <c r="C727" s="3" t="s">
        <v>16</v>
      </c>
      <c r="D727" s="3" t="s">
        <v>769</v>
      </c>
      <c r="E727" s="114">
        <v>2353</v>
      </c>
      <c r="F727" s="114">
        <v>1900</v>
      </c>
      <c r="G727" s="114">
        <v>576</v>
      </c>
      <c r="H727" s="32">
        <f>(G727/F727*100)-100</f>
        <v>-69.68421052631578</v>
      </c>
      <c r="I727" s="247"/>
    </row>
    <row r="728" spans="1:9" s="42" customFormat="1" ht="24.75" customHeight="1" x14ac:dyDescent="0.2">
      <c r="A728" s="55" t="s">
        <v>780</v>
      </c>
      <c r="B728" s="324" t="s">
        <v>781</v>
      </c>
      <c r="C728" s="325"/>
      <c r="D728" s="325"/>
      <c r="E728" s="325"/>
      <c r="F728" s="325"/>
      <c r="G728" s="325"/>
      <c r="H728" s="325"/>
      <c r="I728" s="326"/>
    </row>
    <row r="729" spans="1:9" s="42" customFormat="1" ht="47.25" x14ac:dyDescent="0.2">
      <c r="A729" s="116" t="s">
        <v>1</v>
      </c>
      <c r="B729" s="125" t="s">
        <v>782</v>
      </c>
      <c r="C729" s="3" t="s">
        <v>16</v>
      </c>
      <c r="D729" s="3" t="s">
        <v>17</v>
      </c>
      <c r="E729" s="32">
        <v>73.27</v>
      </c>
      <c r="F729" s="32">
        <v>70</v>
      </c>
      <c r="G729" s="32">
        <v>73.27</v>
      </c>
      <c r="H729" s="32">
        <f>(G729/F729*100)-100</f>
        <v>4.6714285714285779</v>
      </c>
      <c r="I729" s="247"/>
    </row>
    <row r="730" spans="1:9" s="42" customFormat="1" ht="94.5" customHeight="1" x14ac:dyDescent="0.2">
      <c r="A730" s="116" t="s">
        <v>18</v>
      </c>
      <c r="B730" s="125" t="s">
        <v>783</v>
      </c>
      <c r="C730" s="3" t="s">
        <v>16</v>
      </c>
      <c r="D730" s="3" t="s">
        <v>17</v>
      </c>
      <c r="E730" s="32">
        <v>100</v>
      </c>
      <c r="F730" s="32">
        <v>85</v>
      </c>
      <c r="G730" s="32">
        <v>98</v>
      </c>
      <c r="H730" s="32">
        <f>(G730/F730*100)-100</f>
        <v>15.294117647058812</v>
      </c>
      <c r="I730" s="247" t="s">
        <v>755</v>
      </c>
    </row>
    <row r="731" spans="1:9" s="42" customFormat="1" ht="19.5" customHeight="1" x14ac:dyDescent="0.2">
      <c r="A731" s="1" t="s">
        <v>784</v>
      </c>
      <c r="B731" s="319" t="s">
        <v>785</v>
      </c>
      <c r="C731" s="320"/>
      <c r="D731" s="320"/>
      <c r="E731" s="320"/>
      <c r="F731" s="320"/>
      <c r="G731" s="320"/>
      <c r="H731" s="320"/>
      <c r="I731" s="321"/>
    </row>
    <row r="732" spans="1:9" s="42" customFormat="1" ht="39" customHeight="1" x14ac:dyDescent="0.2">
      <c r="A732" s="105" t="s">
        <v>14</v>
      </c>
      <c r="B732" s="125" t="s">
        <v>786</v>
      </c>
      <c r="C732" s="3" t="s">
        <v>16</v>
      </c>
      <c r="D732" s="3" t="s">
        <v>787</v>
      </c>
      <c r="E732" s="117">
        <v>123290</v>
      </c>
      <c r="F732" s="114">
        <v>107000</v>
      </c>
      <c r="G732" s="117">
        <v>50615</v>
      </c>
      <c r="H732" s="32">
        <f>(G732/F732*100)-100</f>
        <v>-52.696261682242991</v>
      </c>
      <c r="I732" s="247" t="s">
        <v>1185</v>
      </c>
    </row>
    <row r="733" spans="1:9" s="42" customFormat="1" ht="18.75" customHeight="1" x14ac:dyDescent="0.2">
      <c r="A733" s="1" t="s">
        <v>788</v>
      </c>
      <c r="B733" s="319" t="s">
        <v>789</v>
      </c>
      <c r="C733" s="320"/>
      <c r="D733" s="320"/>
      <c r="E733" s="320"/>
      <c r="F733" s="320"/>
      <c r="G733" s="320"/>
      <c r="H733" s="320"/>
      <c r="I733" s="321"/>
    </row>
    <row r="734" spans="1:9" s="42" customFormat="1" ht="63" customHeight="1" x14ac:dyDescent="0.2">
      <c r="A734" s="105" t="s">
        <v>14</v>
      </c>
      <c r="B734" s="125" t="s">
        <v>790</v>
      </c>
      <c r="C734" s="3" t="s">
        <v>16</v>
      </c>
      <c r="D734" s="3" t="s">
        <v>17</v>
      </c>
      <c r="E734" s="32">
        <v>80</v>
      </c>
      <c r="F734" s="32">
        <v>85</v>
      </c>
      <c r="G734" s="32">
        <v>80</v>
      </c>
      <c r="H734" s="32">
        <f>(G734/F734*100)-100</f>
        <v>-5.8823529411764781</v>
      </c>
      <c r="I734" s="247"/>
    </row>
    <row r="735" spans="1:9" ht="28.5" customHeight="1" x14ac:dyDescent="0.2">
      <c r="A735" s="27" t="s">
        <v>791</v>
      </c>
      <c r="B735" s="322" t="s">
        <v>792</v>
      </c>
      <c r="C735" s="322"/>
      <c r="D735" s="322"/>
      <c r="E735" s="322"/>
      <c r="F735" s="322"/>
      <c r="G735" s="322"/>
      <c r="H735" s="322"/>
      <c r="I735" s="322"/>
    </row>
    <row r="736" spans="1:9" ht="47.25" x14ac:dyDescent="0.2">
      <c r="A736" s="92">
        <v>1</v>
      </c>
      <c r="B736" s="77" t="s">
        <v>793</v>
      </c>
      <c r="C736" s="76" t="s">
        <v>16</v>
      </c>
      <c r="D736" s="77" t="s">
        <v>17</v>
      </c>
      <c r="E736" s="78">
        <v>80</v>
      </c>
      <c r="F736" s="78">
        <v>96</v>
      </c>
      <c r="G736" s="78" t="s">
        <v>97</v>
      </c>
      <c r="H736" s="79" t="s">
        <v>97</v>
      </c>
      <c r="I736" s="250" t="s">
        <v>1260</v>
      </c>
    </row>
    <row r="737" spans="1:9" ht="31.5" x14ac:dyDescent="0.2">
      <c r="A737" s="93">
        <v>2</v>
      </c>
      <c r="B737" s="77" t="s">
        <v>794</v>
      </c>
      <c r="C737" s="76" t="s">
        <v>16</v>
      </c>
      <c r="D737" s="77" t="s">
        <v>795</v>
      </c>
      <c r="E737" s="78">
        <v>15025.4</v>
      </c>
      <c r="F737" s="78">
        <v>12700</v>
      </c>
      <c r="G737" s="78">
        <v>3224</v>
      </c>
      <c r="H737" s="79">
        <f t="shared" ref="H737:H741" si="6">ROUND(G737/F737*100,2)-100</f>
        <v>-74.61</v>
      </c>
      <c r="I737" s="305"/>
    </row>
    <row r="738" spans="1:9" ht="31.5" x14ac:dyDescent="0.2">
      <c r="A738" s="93">
        <v>3</v>
      </c>
      <c r="B738" s="77" t="s">
        <v>796</v>
      </c>
      <c r="C738" s="76" t="s">
        <v>16</v>
      </c>
      <c r="D738" s="77" t="s">
        <v>795</v>
      </c>
      <c r="E738" s="78">
        <v>7235.3</v>
      </c>
      <c r="F738" s="78">
        <v>5500</v>
      </c>
      <c r="G738" s="78">
        <v>1554</v>
      </c>
      <c r="H738" s="79">
        <f t="shared" si="6"/>
        <v>-71.75</v>
      </c>
      <c r="I738" s="305"/>
    </row>
    <row r="739" spans="1:9" ht="38.25" customHeight="1" x14ac:dyDescent="0.2">
      <c r="A739" s="93">
        <v>4</v>
      </c>
      <c r="B739" s="77" t="s">
        <v>797</v>
      </c>
      <c r="C739" s="76" t="s">
        <v>16</v>
      </c>
      <c r="D739" s="77" t="s">
        <v>795</v>
      </c>
      <c r="E739" s="78">
        <v>248252</v>
      </c>
      <c r="F739" s="78">
        <v>135600</v>
      </c>
      <c r="G739" s="78">
        <v>59004.7</v>
      </c>
      <c r="H739" s="79">
        <f t="shared" si="6"/>
        <v>-56.49</v>
      </c>
      <c r="I739" s="305"/>
    </row>
    <row r="740" spans="1:9" ht="31.5" x14ac:dyDescent="0.2">
      <c r="A740" s="93">
        <v>5</v>
      </c>
      <c r="B740" s="77" t="s">
        <v>798</v>
      </c>
      <c r="C740" s="76" t="s">
        <v>16</v>
      </c>
      <c r="D740" s="77" t="s">
        <v>820</v>
      </c>
      <c r="E740" s="78">
        <v>6671</v>
      </c>
      <c r="F740" s="78">
        <v>559</v>
      </c>
      <c r="G740" s="78">
        <v>1360.9</v>
      </c>
      <c r="H740" s="79">
        <f t="shared" si="6"/>
        <v>143.44999999999999</v>
      </c>
      <c r="I740" s="305"/>
    </row>
    <row r="741" spans="1:9" ht="42.75" customHeight="1" x14ac:dyDescent="0.2">
      <c r="A741" s="93">
        <v>6</v>
      </c>
      <c r="B741" s="77" t="s">
        <v>799</v>
      </c>
      <c r="C741" s="76" t="s">
        <v>16</v>
      </c>
      <c r="D741" s="77" t="s">
        <v>17</v>
      </c>
      <c r="E741" s="79">
        <v>96.28</v>
      </c>
      <c r="F741" s="79">
        <v>96.29</v>
      </c>
      <c r="G741" s="79">
        <v>96.28</v>
      </c>
      <c r="H741" s="79">
        <f t="shared" si="6"/>
        <v>-1.0000000000005116E-2</v>
      </c>
      <c r="I741" s="305"/>
    </row>
    <row r="742" spans="1:9" ht="79.5" customHeight="1" x14ac:dyDescent="0.2">
      <c r="A742" s="93">
        <v>7</v>
      </c>
      <c r="B742" s="77" t="s">
        <v>800</v>
      </c>
      <c r="C742" s="79"/>
      <c r="D742" s="77" t="s">
        <v>17</v>
      </c>
      <c r="E742" s="79">
        <v>88.9</v>
      </c>
      <c r="F742" s="79">
        <v>95</v>
      </c>
      <c r="G742" s="94" t="s">
        <v>97</v>
      </c>
      <c r="H742" s="79" t="s">
        <v>97</v>
      </c>
      <c r="I742" s="305"/>
    </row>
    <row r="743" spans="1:9" ht="23.25" customHeight="1" x14ac:dyDescent="0.2">
      <c r="A743" s="55" t="s">
        <v>801</v>
      </c>
      <c r="B743" s="315" t="s">
        <v>802</v>
      </c>
      <c r="C743" s="316"/>
      <c r="D743" s="316"/>
      <c r="E743" s="316"/>
      <c r="F743" s="316"/>
      <c r="G743" s="316"/>
      <c r="H743" s="316"/>
      <c r="I743" s="317"/>
    </row>
    <row r="744" spans="1:9" ht="47.25" x14ac:dyDescent="0.2">
      <c r="A744" s="95" t="s">
        <v>14</v>
      </c>
      <c r="B744" s="77" t="s">
        <v>793</v>
      </c>
      <c r="C744" s="79"/>
      <c r="D744" s="77" t="s">
        <v>17</v>
      </c>
      <c r="E744" s="79">
        <v>80</v>
      </c>
      <c r="F744" s="79">
        <v>96</v>
      </c>
      <c r="G744" s="79" t="s">
        <v>97</v>
      </c>
      <c r="H744" s="79" t="s">
        <v>97</v>
      </c>
      <c r="I744" s="250"/>
    </row>
    <row r="745" spans="1:9" ht="31.5" x14ac:dyDescent="0.2">
      <c r="A745" s="95" t="s">
        <v>18</v>
      </c>
      <c r="B745" s="77" t="s">
        <v>794</v>
      </c>
      <c r="C745" s="79"/>
      <c r="D745" s="77" t="s">
        <v>795</v>
      </c>
      <c r="E745" s="79">
        <v>15025.4</v>
      </c>
      <c r="F745" s="79">
        <v>12700</v>
      </c>
      <c r="G745" s="78">
        <v>3224</v>
      </c>
      <c r="H745" s="79">
        <f>ROUND(G745/F745*100,2)-100</f>
        <v>-74.61</v>
      </c>
      <c r="I745" s="305"/>
    </row>
    <row r="746" spans="1:9" ht="31.5" x14ac:dyDescent="0.2">
      <c r="A746" s="95" t="s">
        <v>22</v>
      </c>
      <c r="B746" s="77" t="s">
        <v>796</v>
      </c>
      <c r="C746" s="79"/>
      <c r="D746" s="77" t="s">
        <v>795</v>
      </c>
      <c r="E746" s="79">
        <v>7235.3</v>
      </c>
      <c r="F746" s="79">
        <v>5500</v>
      </c>
      <c r="G746" s="79">
        <v>1554</v>
      </c>
      <c r="H746" s="79">
        <f>ROUND(G746/F746*100,2)-100</f>
        <v>-71.75</v>
      </c>
      <c r="I746" s="305"/>
    </row>
    <row r="747" spans="1:9" ht="30.75" customHeight="1" x14ac:dyDescent="0.2">
      <c r="A747" s="1" t="s">
        <v>803</v>
      </c>
      <c r="B747" s="312" t="s">
        <v>979</v>
      </c>
      <c r="C747" s="313"/>
      <c r="D747" s="313"/>
      <c r="E747" s="313"/>
      <c r="F747" s="313"/>
      <c r="G747" s="313"/>
      <c r="H747" s="313"/>
      <c r="I747" s="314"/>
    </row>
    <row r="748" spans="1:9" ht="63" x14ac:dyDescent="0.2">
      <c r="A748" s="96">
        <v>1</v>
      </c>
      <c r="B748" s="77" t="s">
        <v>980</v>
      </c>
      <c r="C748" s="79"/>
      <c r="D748" s="77" t="s">
        <v>45</v>
      </c>
      <c r="E748" s="79">
        <v>54</v>
      </c>
      <c r="F748" s="79">
        <v>76</v>
      </c>
      <c r="G748" s="79">
        <v>10</v>
      </c>
      <c r="H748" s="79">
        <f>ROUND(G748/F748*100,2)-100</f>
        <v>-86.84</v>
      </c>
      <c r="I748" s="305"/>
    </row>
    <row r="749" spans="1:9" ht="31.5" x14ac:dyDescent="0.2">
      <c r="A749" s="93">
        <v>2</v>
      </c>
      <c r="B749" s="77" t="s">
        <v>804</v>
      </c>
      <c r="C749" s="79"/>
      <c r="D749" s="77" t="s">
        <v>805</v>
      </c>
      <c r="E749" s="79">
        <v>16</v>
      </c>
      <c r="F749" s="79">
        <v>15</v>
      </c>
      <c r="G749" s="79">
        <v>2</v>
      </c>
      <c r="H749" s="79">
        <f>ROUND(G749/F749*100,2)-100</f>
        <v>-86.67</v>
      </c>
      <c r="I749" s="305"/>
    </row>
    <row r="750" spans="1:9" ht="33" customHeight="1" x14ac:dyDescent="0.2">
      <c r="A750" s="93">
        <v>3</v>
      </c>
      <c r="B750" s="77" t="s">
        <v>806</v>
      </c>
      <c r="C750" s="79"/>
      <c r="D750" s="77" t="s">
        <v>17</v>
      </c>
      <c r="E750" s="79">
        <v>66.67</v>
      </c>
      <c r="F750" s="79">
        <v>95</v>
      </c>
      <c r="G750" s="97">
        <v>66.67</v>
      </c>
      <c r="H750" s="79">
        <f>ROUND(G750/F750*100,2)-100</f>
        <v>-29.819999999999993</v>
      </c>
      <c r="I750" s="306"/>
    </row>
    <row r="751" spans="1:9" ht="45" customHeight="1" x14ac:dyDescent="0.2">
      <c r="A751" s="93">
        <v>4</v>
      </c>
      <c r="B751" s="81" t="s">
        <v>807</v>
      </c>
      <c r="C751" s="79"/>
      <c r="D751" s="77" t="s">
        <v>808</v>
      </c>
      <c r="E751" s="79">
        <v>2</v>
      </c>
      <c r="F751" s="79">
        <v>15</v>
      </c>
      <c r="G751" s="79">
        <v>3</v>
      </c>
      <c r="H751" s="79">
        <f>ROUND(G751/F751*100,2)-100</f>
        <v>-80</v>
      </c>
      <c r="I751" s="305"/>
    </row>
    <row r="752" spans="1:9" ht="45.75" customHeight="1" x14ac:dyDescent="0.2">
      <c r="A752" s="93">
        <v>5</v>
      </c>
      <c r="B752" s="81" t="s">
        <v>809</v>
      </c>
      <c r="C752" s="79"/>
      <c r="D752" s="77" t="s">
        <v>45</v>
      </c>
      <c r="E752" s="79">
        <v>3</v>
      </c>
      <c r="F752" s="79">
        <v>1</v>
      </c>
      <c r="G752" s="79">
        <v>0</v>
      </c>
      <c r="H752" s="79">
        <f>ROUND(G752/F752*100,2)-100</f>
        <v>-100</v>
      </c>
      <c r="I752" s="305"/>
    </row>
    <row r="753" spans="1:9" ht="56.25" hidden="1" customHeight="1" x14ac:dyDescent="0.2">
      <c r="A753" s="93">
        <v>6</v>
      </c>
      <c r="B753" s="81" t="s">
        <v>810</v>
      </c>
      <c r="C753" s="79"/>
      <c r="D753" s="77" t="s">
        <v>45</v>
      </c>
      <c r="E753" s="79">
        <v>0</v>
      </c>
      <c r="F753" s="79">
        <v>0</v>
      </c>
      <c r="G753" s="79">
        <v>0</v>
      </c>
      <c r="H753" s="79" t="s">
        <v>97</v>
      </c>
      <c r="I753" s="305"/>
    </row>
    <row r="754" spans="1:9" ht="31.5" x14ac:dyDescent="0.2">
      <c r="A754" s="93">
        <v>6</v>
      </c>
      <c r="B754" s="81" t="s">
        <v>811</v>
      </c>
      <c r="C754" s="79"/>
      <c r="D754" s="77" t="s">
        <v>17</v>
      </c>
      <c r="E754" s="79">
        <v>100</v>
      </c>
      <c r="F754" s="79">
        <v>100</v>
      </c>
      <c r="G754" s="79">
        <v>100</v>
      </c>
      <c r="H754" s="79">
        <v>0</v>
      </c>
      <c r="I754" s="305"/>
    </row>
    <row r="755" spans="1:9" ht="15" customHeight="1" x14ac:dyDescent="0.2">
      <c r="A755" s="22" t="s">
        <v>812</v>
      </c>
      <c r="B755" s="318" t="s">
        <v>87</v>
      </c>
      <c r="C755" s="318"/>
      <c r="D755" s="318"/>
      <c r="E755" s="318"/>
      <c r="F755" s="318"/>
      <c r="G755" s="318"/>
      <c r="H755" s="318"/>
      <c r="I755" s="318"/>
    </row>
    <row r="756" spans="1:9" ht="36" customHeight="1" x14ac:dyDescent="0.2">
      <c r="A756" s="93">
        <v>1</v>
      </c>
      <c r="B756" s="81" t="s">
        <v>813</v>
      </c>
      <c r="C756" s="79"/>
      <c r="D756" s="77" t="s">
        <v>17</v>
      </c>
      <c r="E756" s="79">
        <v>113.83</v>
      </c>
      <c r="F756" s="79">
        <v>95</v>
      </c>
      <c r="G756" s="79">
        <v>23.7</v>
      </c>
      <c r="H756" s="79">
        <f>ROUND(G756/F756*100,2)-100</f>
        <v>-75.05</v>
      </c>
      <c r="I756" s="305"/>
    </row>
    <row r="757" spans="1:9" ht="31.5" x14ac:dyDescent="0.2">
      <c r="A757" s="93">
        <v>2</v>
      </c>
      <c r="B757" s="81" t="s">
        <v>811</v>
      </c>
      <c r="C757" s="79"/>
      <c r="D757" s="77" t="s">
        <v>17</v>
      </c>
      <c r="E757" s="79">
        <v>100</v>
      </c>
      <c r="F757" s="79">
        <v>100</v>
      </c>
      <c r="G757" s="79">
        <v>100</v>
      </c>
      <c r="H757" s="79">
        <f>ROUND(G757/F757*100,2)-100</f>
        <v>0</v>
      </c>
      <c r="I757" s="305"/>
    </row>
    <row r="758" spans="1:9" ht="36.75" hidden="1" customHeight="1" x14ac:dyDescent="0.2">
      <c r="A758" s="1" t="s">
        <v>814</v>
      </c>
      <c r="B758" s="312" t="s">
        <v>1111</v>
      </c>
      <c r="C758" s="313"/>
      <c r="D758" s="313"/>
      <c r="E758" s="313"/>
      <c r="F758" s="313"/>
      <c r="G758" s="313"/>
      <c r="H758" s="313"/>
      <c r="I758" s="314"/>
    </row>
    <row r="759" spans="1:9" ht="35.25" hidden="1" customHeight="1" x14ac:dyDescent="0.2">
      <c r="A759" s="93">
        <v>1</v>
      </c>
      <c r="B759" s="81" t="s">
        <v>815</v>
      </c>
      <c r="C759" s="79"/>
      <c r="D759" s="77" t="s">
        <v>45</v>
      </c>
      <c r="E759" s="79" t="s">
        <v>97</v>
      </c>
      <c r="F759" s="79" t="s">
        <v>97</v>
      </c>
      <c r="G759" s="79" t="s">
        <v>97</v>
      </c>
      <c r="H759" s="79" t="s">
        <v>97</v>
      </c>
      <c r="I759" s="305"/>
    </row>
    <row r="760" spans="1:9" ht="15" customHeight="1" x14ac:dyDescent="0.2">
      <c r="A760" s="1" t="s">
        <v>814</v>
      </c>
      <c r="B760" s="312" t="s">
        <v>1112</v>
      </c>
      <c r="C760" s="313"/>
      <c r="D760" s="313"/>
      <c r="E760" s="313"/>
      <c r="F760" s="313"/>
      <c r="G760" s="313"/>
      <c r="H760" s="313"/>
      <c r="I760" s="314"/>
    </row>
    <row r="761" spans="1:9" ht="38.25" hidden="1" customHeight="1" x14ac:dyDescent="0.2">
      <c r="A761" s="93">
        <v>1</v>
      </c>
      <c r="B761" s="77" t="s">
        <v>817</v>
      </c>
      <c r="C761" s="79"/>
      <c r="D761" s="77" t="s">
        <v>45</v>
      </c>
      <c r="E761" s="79" t="s">
        <v>97</v>
      </c>
      <c r="F761" s="79" t="s">
        <v>97</v>
      </c>
      <c r="G761" s="79" t="s">
        <v>97</v>
      </c>
      <c r="H761" s="79" t="s">
        <v>97</v>
      </c>
      <c r="I761" s="305"/>
    </row>
    <row r="762" spans="1:9" ht="65.25" customHeight="1" x14ac:dyDescent="0.2">
      <c r="A762" s="93">
        <v>1</v>
      </c>
      <c r="B762" s="77" t="s">
        <v>981</v>
      </c>
      <c r="C762" s="79"/>
      <c r="D762" s="77" t="s">
        <v>45</v>
      </c>
      <c r="E762" s="79">
        <v>4</v>
      </c>
      <c r="F762" s="79" t="s">
        <v>97</v>
      </c>
      <c r="G762" s="79" t="s">
        <v>97</v>
      </c>
      <c r="H762" s="79" t="s">
        <v>97</v>
      </c>
      <c r="I762" s="305"/>
    </row>
    <row r="763" spans="1:9" ht="35.25" customHeight="1" x14ac:dyDescent="0.2">
      <c r="A763" s="92">
        <v>2</v>
      </c>
      <c r="B763" s="81" t="s">
        <v>1261</v>
      </c>
      <c r="C763" s="76"/>
      <c r="D763" s="77" t="s">
        <v>45</v>
      </c>
      <c r="E763" s="98" t="s">
        <v>97</v>
      </c>
      <c r="F763" s="98">
        <v>4</v>
      </c>
      <c r="G763" s="98">
        <v>0</v>
      </c>
      <c r="H763" s="98">
        <f>ROUND(G763/F763*100,2)-100</f>
        <v>-100</v>
      </c>
      <c r="I763" s="306"/>
    </row>
    <row r="764" spans="1:9" ht="35.25" customHeight="1" x14ac:dyDescent="0.2">
      <c r="A764" s="92">
        <v>3</v>
      </c>
      <c r="B764" s="81" t="s">
        <v>811</v>
      </c>
      <c r="C764" s="76"/>
      <c r="D764" s="80" t="s">
        <v>17</v>
      </c>
      <c r="E764" s="98" t="s">
        <v>97</v>
      </c>
      <c r="F764" s="98">
        <v>100</v>
      </c>
      <c r="G764" s="98">
        <v>100</v>
      </c>
      <c r="H764" s="98">
        <f>ROUND(G764/F764*100,2)-100</f>
        <v>0</v>
      </c>
      <c r="I764" s="307"/>
    </row>
    <row r="765" spans="1:9" ht="36.75" customHeight="1" x14ac:dyDescent="0.2">
      <c r="A765" s="92">
        <v>4</v>
      </c>
      <c r="B765" s="81" t="s">
        <v>811</v>
      </c>
      <c r="C765" s="76"/>
      <c r="D765" s="80" t="s">
        <v>17</v>
      </c>
      <c r="E765" s="98" t="s">
        <v>97</v>
      </c>
      <c r="F765" s="98">
        <v>100</v>
      </c>
      <c r="G765" s="98">
        <v>100</v>
      </c>
      <c r="H765" s="98">
        <f>ROUND(G765/F765*100,2)-100</f>
        <v>0</v>
      </c>
      <c r="I765" s="308"/>
    </row>
    <row r="766" spans="1:9" ht="39.75" customHeight="1" x14ac:dyDescent="0.2">
      <c r="A766" s="92">
        <v>5</v>
      </c>
      <c r="B766" s="81" t="s">
        <v>811</v>
      </c>
      <c r="C766" s="76"/>
      <c r="D766" s="80" t="s">
        <v>17</v>
      </c>
      <c r="E766" s="98" t="s">
        <v>97</v>
      </c>
      <c r="F766" s="98">
        <v>100</v>
      </c>
      <c r="G766" s="98">
        <v>100</v>
      </c>
      <c r="H766" s="98">
        <f>ROUND(G766/F766*100,2)-100</f>
        <v>0</v>
      </c>
      <c r="I766" s="308"/>
    </row>
    <row r="767" spans="1:9" ht="18.75" customHeight="1" x14ac:dyDescent="0.2">
      <c r="A767" s="55" t="s">
        <v>818</v>
      </c>
      <c r="B767" s="315" t="s">
        <v>819</v>
      </c>
      <c r="C767" s="316"/>
      <c r="D767" s="316"/>
      <c r="E767" s="316"/>
      <c r="F767" s="316"/>
      <c r="G767" s="316"/>
      <c r="H767" s="316"/>
      <c r="I767" s="317"/>
    </row>
    <row r="768" spans="1:9" ht="30" customHeight="1" x14ac:dyDescent="0.2">
      <c r="A768" s="96">
        <v>1</v>
      </c>
      <c r="B768" s="77" t="s">
        <v>797</v>
      </c>
      <c r="C768" s="77" t="s">
        <v>16</v>
      </c>
      <c r="D768" s="77" t="s">
        <v>820</v>
      </c>
      <c r="E768" s="99">
        <v>248252</v>
      </c>
      <c r="F768" s="100">
        <v>135600</v>
      </c>
      <c r="G768" s="100">
        <v>59004.7</v>
      </c>
      <c r="H768" s="79">
        <f>ROUND(G768/F768*100,2)-100</f>
        <v>-56.49</v>
      </c>
      <c r="I768" s="305"/>
    </row>
    <row r="769" spans="1:9" ht="35.25" customHeight="1" x14ac:dyDescent="0.2">
      <c r="A769" s="93">
        <v>2</v>
      </c>
      <c r="B769" s="77" t="s">
        <v>798</v>
      </c>
      <c r="C769" s="77" t="s">
        <v>16</v>
      </c>
      <c r="D769" s="77" t="s">
        <v>820</v>
      </c>
      <c r="E769" s="99">
        <v>6671</v>
      </c>
      <c r="F769" s="79">
        <v>559</v>
      </c>
      <c r="G769" s="79">
        <v>1360.9</v>
      </c>
      <c r="H769" s="79">
        <f>ROUND(G769/F769*100,2)-100</f>
        <v>143.44999999999999</v>
      </c>
      <c r="I769" s="305"/>
    </row>
    <row r="770" spans="1:9" ht="47.25" x14ac:dyDescent="0.2">
      <c r="A770" s="93">
        <v>3</v>
      </c>
      <c r="B770" s="77" t="s">
        <v>821</v>
      </c>
      <c r="C770" s="77" t="s">
        <v>16</v>
      </c>
      <c r="D770" s="77" t="s">
        <v>17</v>
      </c>
      <c r="E770" s="79">
        <v>96.28</v>
      </c>
      <c r="F770" s="79">
        <v>96.29</v>
      </c>
      <c r="G770" s="79">
        <v>96.28</v>
      </c>
      <c r="H770" s="79">
        <f>ROUND(G770/F770*100,2)-100</f>
        <v>-1.0000000000005116E-2</v>
      </c>
      <c r="I770" s="305"/>
    </row>
    <row r="771" spans="1:9" ht="15" customHeight="1" x14ac:dyDescent="0.2">
      <c r="A771" s="1" t="s">
        <v>822</v>
      </c>
      <c r="B771" s="312" t="s">
        <v>1113</v>
      </c>
      <c r="C771" s="313"/>
      <c r="D771" s="313"/>
      <c r="E771" s="313"/>
      <c r="F771" s="313"/>
      <c r="G771" s="313"/>
      <c r="H771" s="313"/>
      <c r="I771" s="314"/>
    </row>
    <row r="772" spans="1:9" ht="31.5" x14ac:dyDescent="0.2">
      <c r="A772" s="96">
        <v>1</v>
      </c>
      <c r="B772" s="77" t="s">
        <v>823</v>
      </c>
      <c r="C772" s="77" t="s">
        <v>16</v>
      </c>
      <c r="D772" s="77" t="s">
        <v>45</v>
      </c>
      <c r="E772" s="79">
        <v>99</v>
      </c>
      <c r="F772" s="79">
        <v>38</v>
      </c>
      <c r="G772" s="79" t="s">
        <v>97</v>
      </c>
      <c r="H772" s="79" t="s">
        <v>97</v>
      </c>
      <c r="I772" s="305"/>
    </row>
    <row r="773" spans="1:9" ht="31.5" x14ac:dyDescent="0.2">
      <c r="A773" s="92">
        <v>2</v>
      </c>
      <c r="B773" s="77" t="s">
        <v>824</v>
      </c>
      <c r="C773" s="80" t="s">
        <v>16</v>
      </c>
      <c r="D773" s="80" t="s">
        <v>45</v>
      </c>
      <c r="E773" s="98">
        <v>92</v>
      </c>
      <c r="F773" s="98">
        <v>38</v>
      </c>
      <c r="G773" s="98" t="s">
        <v>97</v>
      </c>
      <c r="H773" s="98" t="s">
        <v>97</v>
      </c>
      <c r="I773" s="305"/>
    </row>
    <row r="774" spans="1:9" x14ac:dyDescent="0.2">
      <c r="A774" s="93">
        <v>3</v>
      </c>
      <c r="B774" s="77" t="s">
        <v>825</v>
      </c>
      <c r="C774" s="77" t="s">
        <v>16</v>
      </c>
      <c r="D774" s="77" t="s">
        <v>45</v>
      </c>
      <c r="E774" s="79">
        <v>74</v>
      </c>
      <c r="F774" s="79">
        <v>38</v>
      </c>
      <c r="G774" s="79" t="s">
        <v>97</v>
      </c>
      <c r="H774" s="79" t="s">
        <v>97</v>
      </c>
      <c r="I774" s="305"/>
    </row>
    <row r="775" spans="1:9" ht="31.5" x14ac:dyDescent="0.2">
      <c r="A775" s="93">
        <v>4</v>
      </c>
      <c r="B775" s="77" t="s">
        <v>986</v>
      </c>
      <c r="C775" s="77" t="s">
        <v>16</v>
      </c>
      <c r="D775" s="77" t="s">
        <v>45</v>
      </c>
      <c r="E775" s="79">
        <v>1358</v>
      </c>
      <c r="F775" s="79">
        <v>38</v>
      </c>
      <c r="G775" s="79">
        <v>233</v>
      </c>
      <c r="H775" s="79">
        <f>ROUND(G775/F775*100,2)-100</f>
        <v>513.16</v>
      </c>
      <c r="I775" s="305"/>
    </row>
    <row r="776" spans="1:9" ht="15" hidden="1" customHeight="1" x14ac:dyDescent="0.2">
      <c r="A776" s="1" t="s">
        <v>1115</v>
      </c>
      <c r="B776" s="312" t="s">
        <v>1114</v>
      </c>
      <c r="C776" s="313"/>
      <c r="D776" s="313"/>
      <c r="E776" s="313"/>
      <c r="F776" s="313"/>
      <c r="G776" s="313"/>
      <c r="H776" s="313"/>
      <c r="I776" s="314"/>
    </row>
    <row r="777" spans="1:9" ht="31.5" hidden="1" x14ac:dyDescent="0.2">
      <c r="A777" s="93">
        <v>1</v>
      </c>
      <c r="B777" s="77" t="s">
        <v>826</v>
      </c>
      <c r="C777" s="77"/>
      <c r="D777" s="77" t="s">
        <v>45</v>
      </c>
      <c r="E777" s="79" t="s">
        <v>97</v>
      </c>
      <c r="F777" s="79" t="s">
        <v>97</v>
      </c>
      <c r="G777" s="79" t="s">
        <v>97</v>
      </c>
      <c r="H777" s="79"/>
      <c r="I777" s="305"/>
    </row>
    <row r="778" spans="1:9" ht="31.5" hidden="1" x14ac:dyDescent="0.2">
      <c r="A778" s="93">
        <v>2</v>
      </c>
      <c r="B778" s="77" t="s">
        <v>988</v>
      </c>
      <c r="C778" s="77"/>
      <c r="D778" s="77" t="s">
        <v>45</v>
      </c>
      <c r="E778" s="79" t="s">
        <v>97</v>
      </c>
      <c r="F778" s="79" t="s">
        <v>97</v>
      </c>
      <c r="G778" s="79" t="s">
        <v>97</v>
      </c>
      <c r="H778" s="79"/>
      <c r="I778" s="305"/>
    </row>
    <row r="779" spans="1:9" ht="25.5" customHeight="1" x14ac:dyDescent="0.2">
      <c r="A779" s="55" t="s">
        <v>827</v>
      </c>
      <c r="B779" s="315" t="s">
        <v>828</v>
      </c>
      <c r="C779" s="316"/>
      <c r="D779" s="316"/>
      <c r="E779" s="316"/>
      <c r="F779" s="316"/>
      <c r="G779" s="316"/>
      <c r="H779" s="316"/>
      <c r="I779" s="317"/>
    </row>
    <row r="780" spans="1:9" ht="31.5" x14ac:dyDescent="0.2">
      <c r="A780" s="93">
        <v>1</v>
      </c>
      <c r="B780" s="77" t="s">
        <v>829</v>
      </c>
      <c r="C780" s="79"/>
      <c r="D780" s="77" t="s">
        <v>17</v>
      </c>
      <c r="E780" s="79">
        <v>88.9</v>
      </c>
      <c r="F780" s="94">
        <v>95</v>
      </c>
      <c r="G780" s="94">
        <v>88.9</v>
      </c>
      <c r="H780" s="79">
        <f>ROUND(G780/F780*100,2)-100</f>
        <v>-6.4200000000000017</v>
      </c>
      <c r="I780" s="305"/>
    </row>
    <row r="781" spans="1:9" ht="33" customHeight="1" x14ac:dyDescent="0.2">
      <c r="A781" s="1" t="s">
        <v>830</v>
      </c>
      <c r="B781" s="312" t="s">
        <v>1116</v>
      </c>
      <c r="C781" s="313"/>
      <c r="D781" s="313"/>
      <c r="E781" s="313"/>
      <c r="F781" s="313"/>
      <c r="G781" s="313"/>
      <c r="H781" s="313"/>
      <c r="I781" s="314"/>
    </row>
    <row r="782" spans="1:9" ht="31.5" x14ac:dyDescent="0.2">
      <c r="A782" s="93">
        <v>1</v>
      </c>
      <c r="B782" s="77" t="s">
        <v>831</v>
      </c>
      <c r="C782" s="77"/>
      <c r="D782" s="77" t="s">
        <v>1262</v>
      </c>
      <c r="E782" s="79">
        <v>243</v>
      </c>
      <c r="F782" s="79">
        <v>250</v>
      </c>
      <c r="G782" s="79">
        <v>30</v>
      </c>
      <c r="H782" s="79">
        <f>ROUND(G782/F782*100,2)-100</f>
        <v>-88</v>
      </c>
      <c r="I782" s="305"/>
    </row>
    <row r="783" spans="1:9" ht="47.25" x14ac:dyDescent="0.2">
      <c r="A783" s="93">
        <v>2</v>
      </c>
      <c r="B783" s="77" t="s">
        <v>832</v>
      </c>
      <c r="C783" s="77"/>
      <c r="D783" s="77" t="s">
        <v>1262</v>
      </c>
      <c r="E783" s="79">
        <v>30</v>
      </c>
      <c r="F783" s="79">
        <v>35</v>
      </c>
      <c r="G783" s="79">
        <v>7</v>
      </c>
      <c r="H783" s="79">
        <f>ROUND(G783/F783*100,2)-100</f>
        <v>-80</v>
      </c>
      <c r="I783" s="305"/>
    </row>
    <row r="784" spans="1:9" ht="31.5" x14ac:dyDescent="0.2">
      <c r="A784" s="93">
        <v>3</v>
      </c>
      <c r="B784" s="81" t="s">
        <v>811</v>
      </c>
      <c r="C784" s="79"/>
      <c r="D784" s="77" t="s">
        <v>17</v>
      </c>
      <c r="E784" s="79">
        <v>100</v>
      </c>
      <c r="F784" s="79">
        <v>100</v>
      </c>
      <c r="G784" s="79">
        <v>100</v>
      </c>
      <c r="H784" s="79">
        <f>ROUND(G784/F784*100,2)-100</f>
        <v>0</v>
      </c>
      <c r="I784" s="305"/>
    </row>
    <row r="785" spans="1:9" hidden="1" x14ac:dyDescent="0.2">
      <c r="A785" s="93">
        <v>4</v>
      </c>
      <c r="B785" s="81" t="s">
        <v>833</v>
      </c>
      <c r="C785" s="77"/>
      <c r="D785" s="77" t="s">
        <v>17</v>
      </c>
      <c r="E785" s="79">
        <v>111.95</v>
      </c>
      <c r="F785" s="79">
        <v>95</v>
      </c>
      <c r="G785" s="79" t="s">
        <v>97</v>
      </c>
      <c r="H785" s="79" t="s">
        <v>97</v>
      </c>
      <c r="I785" s="305"/>
    </row>
    <row r="786" spans="1:9" ht="33" customHeight="1" x14ac:dyDescent="0.2">
      <c r="A786" s="156" t="s">
        <v>834</v>
      </c>
      <c r="B786" s="318" t="s">
        <v>87</v>
      </c>
      <c r="C786" s="318"/>
      <c r="D786" s="318"/>
      <c r="E786" s="318"/>
      <c r="F786" s="318"/>
      <c r="G786" s="318"/>
      <c r="H786" s="318"/>
      <c r="I786" s="318"/>
    </row>
    <row r="787" spans="1:9" ht="31.5" x14ac:dyDescent="0.2">
      <c r="A787" s="93">
        <v>1</v>
      </c>
      <c r="B787" s="77" t="s">
        <v>835</v>
      </c>
      <c r="C787" s="77"/>
      <c r="D787" s="77" t="s">
        <v>17</v>
      </c>
      <c r="E787" s="79">
        <v>117.8</v>
      </c>
      <c r="F787" s="79" t="s">
        <v>97</v>
      </c>
      <c r="G787" s="79" t="s">
        <v>97</v>
      </c>
      <c r="H787" s="79" t="s">
        <v>97</v>
      </c>
      <c r="I787" s="305"/>
    </row>
    <row r="788" spans="1:9" ht="15" hidden="1" customHeight="1" x14ac:dyDescent="0.2">
      <c r="A788" s="1" t="s">
        <v>1117</v>
      </c>
      <c r="B788" s="312" t="s">
        <v>1111</v>
      </c>
      <c r="C788" s="313"/>
      <c r="D788" s="313"/>
      <c r="E788" s="313"/>
      <c r="F788" s="313"/>
      <c r="G788" s="313"/>
      <c r="H788" s="313"/>
      <c r="I788" s="314"/>
    </row>
    <row r="789" spans="1:9" ht="24" hidden="1" customHeight="1" x14ac:dyDescent="0.2">
      <c r="A789" s="93">
        <v>1</v>
      </c>
      <c r="B789" s="77" t="s">
        <v>989</v>
      </c>
      <c r="C789" s="77"/>
      <c r="D789" s="77" t="s">
        <v>98</v>
      </c>
      <c r="E789" s="79" t="s">
        <v>97</v>
      </c>
      <c r="F789" s="79" t="s">
        <v>97</v>
      </c>
      <c r="G789" s="79" t="s">
        <v>97</v>
      </c>
      <c r="H789" s="79" t="s">
        <v>97</v>
      </c>
      <c r="I789" s="305"/>
    </row>
    <row r="790" spans="1:9" ht="24.75" customHeight="1" x14ac:dyDescent="0.2">
      <c r="A790" s="154" t="s">
        <v>836</v>
      </c>
      <c r="B790" s="322" t="s">
        <v>837</v>
      </c>
      <c r="C790" s="322"/>
      <c r="D790" s="322"/>
      <c r="E790" s="322"/>
      <c r="F790" s="322"/>
      <c r="G790" s="322"/>
      <c r="H790" s="322"/>
      <c r="I790" s="322"/>
    </row>
    <row r="791" spans="1:9" ht="31.5" x14ac:dyDescent="0.2">
      <c r="A791" s="112">
        <v>1</v>
      </c>
      <c r="B791" s="20" t="s">
        <v>1104</v>
      </c>
      <c r="C791" s="17" t="s">
        <v>16</v>
      </c>
      <c r="D791" s="17" t="s">
        <v>17</v>
      </c>
      <c r="E791" s="3">
        <v>74</v>
      </c>
      <c r="F791" s="3">
        <v>76</v>
      </c>
      <c r="G791" s="3">
        <v>74</v>
      </c>
      <c r="H791" s="25">
        <f>G791/F791*100-100</f>
        <v>-2.6315789473684248</v>
      </c>
      <c r="I791" s="247"/>
    </row>
    <row r="792" spans="1:9" ht="48" customHeight="1" x14ac:dyDescent="0.2">
      <c r="A792" s="1" t="s">
        <v>838</v>
      </c>
      <c r="B792" s="388" t="s">
        <v>839</v>
      </c>
      <c r="C792" s="389"/>
      <c r="D792" s="389"/>
      <c r="E792" s="389"/>
      <c r="F792" s="389"/>
      <c r="G792" s="389"/>
      <c r="H792" s="389"/>
      <c r="I792" s="390"/>
    </row>
    <row r="793" spans="1:9" ht="31.5" x14ac:dyDescent="0.2">
      <c r="A793" s="112">
        <v>1</v>
      </c>
      <c r="B793" s="21" t="s">
        <v>1105</v>
      </c>
      <c r="C793" s="17" t="s">
        <v>16</v>
      </c>
      <c r="D793" s="17" t="s">
        <v>434</v>
      </c>
      <c r="E793" s="156">
        <v>0</v>
      </c>
      <c r="F793" s="156">
        <v>0</v>
      </c>
      <c r="G793" s="156">
        <v>0</v>
      </c>
      <c r="H793" s="3">
        <f>G794/F794*100-100</f>
        <v>-100</v>
      </c>
      <c r="I793" s="247"/>
    </row>
    <row r="794" spans="1:9" ht="47.25" x14ac:dyDescent="0.2">
      <c r="A794" s="112">
        <v>2</v>
      </c>
      <c r="B794" s="21" t="s">
        <v>1106</v>
      </c>
      <c r="C794" s="17" t="s">
        <v>16</v>
      </c>
      <c r="D794" s="17" t="s">
        <v>434</v>
      </c>
      <c r="E794" s="3">
        <v>2</v>
      </c>
      <c r="F794" s="3">
        <v>1</v>
      </c>
      <c r="G794" s="3">
        <v>0</v>
      </c>
      <c r="H794" s="3" t="s">
        <v>97</v>
      </c>
      <c r="I794" s="247"/>
    </row>
    <row r="795" spans="1:9" ht="43.5" customHeight="1" x14ac:dyDescent="0.2">
      <c r="A795" s="1" t="s">
        <v>840</v>
      </c>
      <c r="B795" s="327" t="s">
        <v>841</v>
      </c>
      <c r="C795" s="328"/>
      <c r="D795" s="328"/>
      <c r="E795" s="328"/>
      <c r="F795" s="328"/>
      <c r="G795" s="328"/>
      <c r="H795" s="328"/>
      <c r="I795" s="329"/>
    </row>
    <row r="796" spans="1:9" ht="47.25" x14ac:dyDescent="0.2">
      <c r="A796" s="112">
        <v>1</v>
      </c>
      <c r="B796" s="21" t="s">
        <v>1106</v>
      </c>
      <c r="C796" s="17" t="s">
        <v>16</v>
      </c>
      <c r="D796" s="17" t="s">
        <v>434</v>
      </c>
      <c r="E796" s="3">
        <v>2</v>
      </c>
      <c r="F796" s="3">
        <v>1</v>
      </c>
      <c r="G796" s="3">
        <v>0</v>
      </c>
      <c r="H796" s="3">
        <f>G796/F796*100-100</f>
        <v>-100</v>
      </c>
      <c r="I796" s="247"/>
    </row>
    <row r="797" spans="1:9" ht="31.5" hidden="1" x14ac:dyDescent="0.2">
      <c r="A797" s="3">
        <v>2</v>
      </c>
      <c r="B797" s="21" t="s">
        <v>1105</v>
      </c>
      <c r="C797" s="17" t="s">
        <v>16</v>
      </c>
      <c r="D797" s="17" t="s">
        <v>434</v>
      </c>
      <c r="E797" s="3">
        <v>0</v>
      </c>
      <c r="F797" s="3">
        <v>0</v>
      </c>
      <c r="G797" s="3">
        <v>0</v>
      </c>
      <c r="H797" s="3" t="e">
        <f>G797/F797*100-100</f>
        <v>#DIV/0!</v>
      </c>
      <c r="I797" s="247"/>
    </row>
    <row r="798" spans="1:9" x14ac:dyDescent="0.2">
      <c r="A798" s="1" t="s">
        <v>842</v>
      </c>
      <c r="B798" s="327" t="s">
        <v>1108</v>
      </c>
      <c r="C798" s="328"/>
      <c r="D798" s="328"/>
      <c r="E798" s="328"/>
      <c r="F798" s="328"/>
      <c r="G798" s="328"/>
      <c r="H798" s="328"/>
      <c r="I798" s="329"/>
    </row>
    <row r="799" spans="1:9" x14ac:dyDescent="0.2">
      <c r="A799" s="112">
        <v>1</v>
      </c>
      <c r="B799" s="21" t="s">
        <v>1109</v>
      </c>
      <c r="C799" s="17" t="s">
        <v>16</v>
      </c>
      <c r="D799" s="17" t="s">
        <v>17</v>
      </c>
      <c r="E799" s="3">
        <v>81.900000000000006</v>
      </c>
      <c r="F799" s="3">
        <v>81.900000000000006</v>
      </c>
      <c r="G799" s="3">
        <v>81.900000000000006</v>
      </c>
      <c r="H799" s="3">
        <f>G799/F799*100-100</f>
        <v>0</v>
      </c>
      <c r="I799" s="247"/>
    </row>
    <row r="800" spans="1:9" x14ac:dyDescent="0.2">
      <c r="A800" s="1" t="s">
        <v>1107</v>
      </c>
      <c r="B800" s="327" t="s">
        <v>1110</v>
      </c>
      <c r="C800" s="328"/>
      <c r="D800" s="328"/>
      <c r="E800" s="328"/>
      <c r="F800" s="328"/>
      <c r="G800" s="328"/>
      <c r="H800" s="328"/>
      <c r="I800" s="329"/>
    </row>
    <row r="801" spans="1:9" x14ac:dyDescent="0.2">
      <c r="A801" s="112">
        <v>1</v>
      </c>
      <c r="B801" s="21" t="s">
        <v>1109</v>
      </c>
      <c r="C801" s="17" t="s">
        <v>16</v>
      </c>
      <c r="D801" s="17" t="s">
        <v>17</v>
      </c>
      <c r="E801" s="3">
        <v>81.900000000000006</v>
      </c>
      <c r="F801" s="3">
        <v>81.900000000000006</v>
      </c>
      <c r="G801" s="3">
        <v>81.900000000000006</v>
      </c>
      <c r="H801" s="3">
        <f>G801/F801*100-100</f>
        <v>0</v>
      </c>
      <c r="I801" s="247"/>
    </row>
  </sheetData>
  <mergeCells count="306">
    <mergeCell ref="B790:I790"/>
    <mergeCell ref="B792:I792"/>
    <mergeCell ref="B795:I795"/>
    <mergeCell ref="B798:I798"/>
    <mergeCell ref="B743:I743"/>
    <mergeCell ref="B747:I747"/>
    <mergeCell ref="B629:I629"/>
    <mergeCell ref="B215:I215"/>
    <mergeCell ref="B235:I235"/>
    <mergeCell ref="B237:I237"/>
    <mergeCell ref="B239:I239"/>
    <mergeCell ref="B241:I241"/>
    <mergeCell ref="B243:I243"/>
    <mergeCell ref="B245:I245"/>
    <mergeCell ref="B247:I247"/>
    <mergeCell ref="B249:I249"/>
    <mergeCell ref="B252:I252"/>
    <mergeCell ref="B254:I254"/>
    <mergeCell ref="B256:I256"/>
    <mergeCell ref="B258:I258"/>
    <mergeCell ref="B260:I260"/>
    <mergeCell ref="B262:I262"/>
    <mergeCell ref="B264:I264"/>
    <mergeCell ref="B266:I266"/>
    <mergeCell ref="B93:I93"/>
    <mergeCell ref="B97:I97"/>
    <mergeCell ref="B101:I101"/>
    <mergeCell ref="B104:I104"/>
    <mergeCell ref="B106:I106"/>
    <mergeCell ref="B108:I108"/>
    <mergeCell ref="B76:I76"/>
    <mergeCell ref="B79:I79"/>
    <mergeCell ref="B82:I82"/>
    <mergeCell ref="B85:I85"/>
    <mergeCell ref="B89:I89"/>
    <mergeCell ref="B91:I91"/>
    <mergeCell ref="B87:I87"/>
    <mergeCell ref="A2:I2"/>
    <mergeCell ref="A4:A6"/>
    <mergeCell ref="B4:B6"/>
    <mergeCell ref="C4:C6"/>
    <mergeCell ref="D4:D6"/>
    <mergeCell ref="E4:H4"/>
    <mergeCell ref="I4:I6"/>
    <mergeCell ref="E5:E6"/>
    <mergeCell ref="F5:H5"/>
    <mergeCell ref="B8:I8"/>
    <mergeCell ref="B15:I15"/>
    <mergeCell ref="B19:I19"/>
    <mergeCell ref="B22:I22"/>
    <mergeCell ref="B29:I29"/>
    <mergeCell ref="B31:I31"/>
    <mergeCell ref="B33:I33"/>
    <mergeCell ref="B35:I35"/>
    <mergeCell ref="B37:I37"/>
    <mergeCell ref="B39:I39"/>
    <mergeCell ref="B42:I42"/>
    <mergeCell ref="B44:I44"/>
    <mergeCell ref="B46:I46"/>
    <mergeCell ref="B50:I50"/>
    <mergeCell ref="B52:I52"/>
    <mergeCell ref="B54:I54"/>
    <mergeCell ref="B56:I56"/>
    <mergeCell ref="B60:I60"/>
    <mergeCell ref="B62:I62"/>
    <mergeCell ref="B66:I66"/>
    <mergeCell ref="B199:I199"/>
    <mergeCell ref="B203:I203"/>
    <mergeCell ref="B110:I110"/>
    <mergeCell ref="B112:I112"/>
    <mergeCell ref="B118:I118"/>
    <mergeCell ref="B116:I116"/>
    <mergeCell ref="B120:I120"/>
    <mergeCell ref="B133:I133"/>
    <mergeCell ref="B130:I130"/>
    <mergeCell ref="B128:I128"/>
    <mergeCell ref="B125:I125"/>
    <mergeCell ref="B135:I135"/>
    <mergeCell ref="B138:I138"/>
    <mergeCell ref="B141:I141"/>
    <mergeCell ref="B154:I154"/>
    <mergeCell ref="B152:I152"/>
    <mergeCell ref="B150:I150"/>
    <mergeCell ref="B147:I147"/>
    <mergeCell ref="B143:I143"/>
    <mergeCell ref="B156:I156"/>
    <mergeCell ref="B159:I159"/>
    <mergeCell ref="B161:I161"/>
    <mergeCell ref="B163:I163"/>
    <mergeCell ref="B217:I217"/>
    <mergeCell ref="B219:I219"/>
    <mergeCell ref="B222:I222"/>
    <mergeCell ref="B224:I224"/>
    <mergeCell ref="B226:I226"/>
    <mergeCell ref="B228:I228"/>
    <mergeCell ref="B230:I230"/>
    <mergeCell ref="B233:I233"/>
    <mergeCell ref="B192:I192"/>
    <mergeCell ref="B205:I205"/>
    <mergeCell ref="B207:I207"/>
    <mergeCell ref="B209:I209"/>
    <mergeCell ref="B211:I211"/>
    <mergeCell ref="B213:I213"/>
    <mergeCell ref="B168:I168"/>
    <mergeCell ref="B178:I178"/>
    <mergeCell ref="B268:I268"/>
    <mergeCell ref="B270:I270"/>
    <mergeCell ref="B272:I272"/>
    <mergeCell ref="B275:I275"/>
    <mergeCell ref="B277:I277"/>
    <mergeCell ref="B280:I280"/>
    <mergeCell ref="B283:I283"/>
    <mergeCell ref="B285:I285"/>
    <mergeCell ref="B314:I314"/>
    <mergeCell ref="B316:I316"/>
    <mergeCell ref="B318:I318"/>
    <mergeCell ref="B320:I320"/>
    <mergeCell ref="B322:I322"/>
    <mergeCell ref="B324:I324"/>
    <mergeCell ref="B326:I326"/>
    <mergeCell ref="B328:I328"/>
    <mergeCell ref="B287:I287"/>
    <mergeCell ref="B289:I289"/>
    <mergeCell ref="B291:I291"/>
    <mergeCell ref="B302:I302"/>
    <mergeCell ref="B304:I304"/>
    <mergeCell ref="B306:I306"/>
    <mergeCell ref="B308:I308"/>
    <mergeCell ref="B310:I310"/>
    <mergeCell ref="B312:I312"/>
    <mergeCell ref="B332:I332"/>
    <mergeCell ref="B334:I334"/>
    <mergeCell ref="B336:I336"/>
    <mergeCell ref="B338:I338"/>
    <mergeCell ref="B340:I340"/>
    <mergeCell ref="B342:I342"/>
    <mergeCell ref="B344:I344"/>
    <mergeCell ref="B346:I346"/>
    <mergeCell ref="B350:I350"/>
    <mergeCell ref="B352:I352"/>
    <mergeCell ref="B354:I354"/>
    <mergeCell ref="B356:I356"/>
    <mergeCell ref="B358:I358"/>
    <mergeCell ref="B360:I360"/>
    <mergeCell ref="B362:I362"/>
    <mergeCell ref="B364:I364"/>
    <mergeCell ref="B366:I366"/>
    <mergeCell ref="B368:I368"/>
    <mergeCell ref="B372:I372"/>
    <mergeCell ref="B374:I374"/>
    <mergeCell ref="B376:I376"/>
    <mergeCell ref="B378:I378"/>
    <mergeCell ref="B380:I380"/>
    <mergeCell ref="B382:I382"/>
    <mergeCell ref="B384:I384"/>
    <mergeCell ref="B386:I386"/>
    <mergeCell ref="B388:I388"/>
    <mergeCell ref="B390:I390"/>
    <mergeCell ref="B392:I392"/>
    <mergeCell ref="B394:I394"/>
    <mergeCell ref="B396:I396"/>
    <mergeCell ref="B404:I404"/>
    <mergeCell ref="B407:I407"/>
    <mergeCell ref="B411:I411"/>
    <mergeCell ref="B415:I415"/>
    <mergeCell ref="B418:I418"/>
    <mergeCell ref="B398:I398"/>
    <mergeCell ref="B400:I400"/>
    <mergeCell ref="B402:I402"/>
    <mergeCell ref="B445:I445"/>
    <mergeCell ref="B447:I447"/>
    <mergeCell ref="B449:I449"/>
    <mergeCell ref="B453:I453"/>
    <mergeCell ref="B455:I455"/>
    <mergeCell ref="B457:I457"/>
    <mergeCell ref="B459:I459"/>
    <mergeCell ref="B461:I461"/>
    <mergeCell ref="B420:I420"/>
    <mergeCell ref="B426:I426"/>
    <mergeCell ref="B428:I428"/>
    <mergeCell ref="B430:I430"/>
    <mergeCell ref="B432:I432"/>
    <mergeCell ref="B434:I434"/>
    <mergeCell ref="B438:I438"/>
    <mergeCell ref="B440:I440"/>
    <mergeCell ref="B443:I443"/>
    <mergeCell ref="B422:I422"/>
    <mergeCell ref="B424:I424"/>
    <mergeCell ref="B436:I436"/>
    <mergeCell ref="B463:I463"/>
    <mergeCell ref="B465:I465"/>
    <mergeCell ref="B467:I467"/>
    <mergeCell ref="B471:I471"/>
    <mergeCell ref="B473:I473"/>
    <mergeCell ref="B475:I475"/>
    <mergeCell ref="B477:I477"/>
    <mergeCell ref="B479:I479"/>
    <mergeCell ref="B481:I481"/>
    <mergeCell ref="B469:I469"/>
    <mergeCell ref="B508:I508"/>
    <mergeCell ref="B511:I511"/>
    <mergeCell ref="B514:I514"/>
    <mergeCell ref="B517:I517"/>
    <mergeCell ref="B520:I520"/>
    <mergeCell ref="B523:I523"/>
    <mergeCell ref="B526:I526"/>
    <mergeCell ref="B529:I529"/>
    <mergeCell ref="B483:I483"/>
    <mergeCell ref="B485:I485"/>
    <mergeCell ref="B487:I487"/>
    <mergeCell ref="B491:I491"/>
    <mergeCell ref="B493:I493"/>
    <mergeCell ref="B495:I495"/>
    <mergeCell ref="B497:I497"/>
    <mergeCell ref="B503:I503"/>
    <mergeCell ref="B506:I506"/>
    <mergeCell ref="B489:I489"/>
    <mergeCell ref="B532:I532"/>
    <mergeCell ref="B535:I535"/>
    <mergeCell ref="B538:I538"/>
    <mergeCell ref="B543:I543"/>
    <mergeCell ref="B545:I545"/>
    <mergeCell ref="B547:I547"/>
    <mergeCell ref="B550:I550"/>
    <mergeCell ref="B556:I556"/>
    <mergeCell ref="B560:I560"/>
    <mergeCell ref="B562:I562"/>
    <mergeCell ref="B564:I564"/>
    <mergeCell ref="B568:I568"/>
    <mergeCell ref="B573:I573"/>
    <mergeCell ref="B588:I588"/>
    <mergeCell ref="B592:I592"/>
    <mergeCell ref="B596:I596"/>
    <mergeCell ref="B599:I599"/>
    <mergeCell ref="B602:I602"/>
    <mergeCell ref="B580:I580"/>
    <mergeCell ref="B576:I576"/>
    <mergeCell ref="B585:I585"/>
    <mergeCell ref="B605:I605"/>
    <mergeCell ref="B608:I608"/>
    <mergeCell ref="B611:I611"/>
    <mergeCell ref="B614:I614"/>
    <mergeCell ref="B617:I617"/>
    <mergeCell ref="B620:I620"/>
    <mergeCell ref="B623:I623"/>
    <mergeCell ref="B626:I626"/>
    <mergeCell ref="B631:I631"/>
    <mergeCell ref="B692:I692"/>
    <mergeCell ref="B694:I694"/>
    <mergeCell ref="B638:I638"/>
    <mergeCell ref="B640:I640"/>
    <mergeCell ref="B642:I642"/>
    <mergeCell ref="B645:I645"/>
    <mergeCell ref="B648:I648"/>
    <mergeCell ref="B650:I650"/>
    <mergeCell ref="B654:I654"/>
    <mergeCell ref="B656:I656"/>
    <mergeCell ref="B658:I658"/>
    <mergeCell ref="B788:I788"/>
    <mergeCell ref="B771:I771"/>
    <mergeCell ref="B715:I715"/>
    <mergeCell ref="B717:I717"/>
    <mergeCell ref="B719:I719"/>
    <mergeCell ref="B721:I721"/>
    <mergeCell ref="B800:I800"/>
    <mergeCell ref="B165:I165"/>
    <mergeCell ref="B170:I170"/>
    <mergeCell ref="B176:I176"/>
    <mergeCell ref="B180:I180"/>
    <mergeCell ref="B182:I182"/>
    <mergeCell ref="B184:I184"/>
    <mergeCell ref="B723:I723"/>
    <mergeCell ref="B726:I726"/>
    <mergeCell ref="B728:I728"/>
    <mergeCell ref="B767:I767"/>
    <mergeCell ref="B760:I760"/>
    <mergeCell ref="B758:I758"/>
    <mergeCell ref="B755:I755"/>
    <mergeCell ref="B186:I186"/>
    <mergeCell ref="B190:I190"/>
    <mergeCell ref="B188:I188"/>
    <mergeCell ref="B731:I731"/>
    <mergeCell ref="B330:I330"/>
    <mergeCell ref="B776:I776"/>
    <mergeCell ref="B779:I779"/>
    <mergeCell ref="B781:I781"/>
    <mergeCell ref="B786:I786"/>
    <mergeCell ref="B733:I733"/>
    <mergeCell ref="B735:I735"/>
    <mergeCell ref="B696:I696"/>
    <mergeCell ref="B698:I698"/>
    <mergeCell ref="B701:I701"/>
    <mergeCell ref="B704:I704"/>
    <mergeCell ref="B661:I661"/>
    <mergeCell ref="B663:I663"/>
    <mergeCell ref="B665:I665"/>
    <mergeCell ref="B707:I707"/>
    <mergeCell ref="B710:I710"/>
    <mergeCell ref="B713:I713"/>
    <mergeCell ref="B671:I671"/>
    <mergeCell ref="B673:I673"/>
    <mergeCell ref="B677:I677"/>
    <mergeCell ref="B682:I682"/>
    <mergeCell ref="B684:I684"/>
    <mergeCell ref="B686:I686"/>
    <mergeCell ref="B688:I68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49"/>
  <sheetViews>
    <sheetView zoomScale="85" zoomScaleNormal="85" workbookViewId="0">
      <pane ySplit="5" topLeftCell="A762" activePane="bottomLeft" state="frozen"/>
      <selection pane="bottomLeft" activeCell="B1337" sqref="B1337:B1341"/>
    </sheetView>
  </sheetViews>
  <sheetFormatPr defaultRowHeight="15.75" x14ac:dyDescent="0.25"/>
  <cols>
    <col min="1" max="1" width="12.140625" style="6" customWidth="1"/>
    <col min="2" max="2" width="49.28515625" style="224" customWidth="1"/>
    <col min="3" max="3" width="26.85546875" style="7" customWidth="1"/>
    <col min="4" max="4" width="16.5703125" style="211" customWidth="1"/>
    <col min="5" max="6" width="18.140625" style="211" customWidth="1"/>
    <col min="7" max="7" width="14" style="211" customWidth="1"/>
    <col min="8" max="8" width="15.85546875" style="211" customWidth="1"/>
    <col min="9" max="9" width="11" style="2" customWidth="1"/>
    <col min="10" max="10" width="12.7109375" style="2" customWidth="1"/>
    <col min="11" max="16384" width="9.140625" style="2"/>
  </cols>
  <sheetData>
    <row r="2" spans="1:8" x14ac:dyDescent="0.2">
      <c r="A2" s="460" t="s">
        <v>1147</v>
      </c>
      <c r="B2" s="460"/>
      <c r="C2" s="460"/>
      <c r="D2" s="460"/>
      <c r="E2" s="460"/>
      <c r="F2" s="460"/>
      <c r="G2" s="460"/>
      <c r="H2" s="460"/>
    </row>
    <row r="4" spans="1:8" ht="18" customHeight="1" x14ac:dyDescent="0.25">
      <c r="A4" s="410" t="s">
        <v>0</v>
      </c>
      <c r="B4" s="404" t="s">
        <v>844</v>
      </c>
      <c r="C4" s="409" t="s">
        <v>845</v>
      </c>
      <c r="D4" s="461" t="s">
        <v>846</v>
      </c>
      <c r="E4" s="461"/>
      <c r="F4" s="461" t="s">
        <v>847</v>
      </c>
      <c r="G4" s="461"/>
      <c r="H4" s="461" t="s">
        <v>848</v>
      </c>
    </row>
    <row r="5" spans="1:8" ht="31.5" x14ac:dyDescent="0.25">
      <c r="A5" s="410"/>
      <c r="B5" s="404"/>
      <c r="C5" s="409"/>
      <c r="D5" s="164" t="s">
        <v>849</v>
      </c>
      <c r="E5" s="164" t="s">
        <v>850</v>
      </c>
      <c r="F5" s="164" t="s">
        <v>849</v>
      </c>
      <c r="G5" s="164" t="s">
        <v>850</v>
      </c>
      <c r="H5" s="461"/>
    </row>
    <row r="6" spans="1:8" s="1" customFormat="1" x14ac:dyDescent="0.25">
      <c r="A6" s="28">
        <v>1</v>
      </c>
      <c r="B6" s="222">
        <v>2</v>
      </c>
      <c r="C6" s="28">
        <v>3</v>
      </c>
      <c r="D6" s="186">
        <v>4</v>
      </c>
      <c r="E6" s="186">
        <v>5</v>
      </c>
      <c r="F6" s="186">
        <v>6</v>
      </c>
      <c r="G6" s="186">
        <v>7</v>
      </c>
      <c r="H6" s="186">
        <v>8</v>
      </c>
    </row>
    <row r="7" spans="1:8" s="8" customFormat="1" ht="15.75" customHeight="1" x14ac:dyDescent="0.25">
      <c r="A7" s="425" t="s">
        <v>1</v>
      </c>
      <c r="B7" s="426" t="s">
        <v>851</v>
      </c>
      <c r="C7" s="163" t="s">
        <v>852</v>
      </c>
      <c r="D7" s="165">
        <f>D8+D9+D10+D11</f>
        <v>47654</v>
      </c>
      <c r="E7" s="165">
        <f>E8+E9+E10+E11</f>
        <v>100</v>
      </c>
      <c r="F7" s="165">
        <f>F12+F62+F77+F97</f>
        <v>4795.8999999999996</v>
      </c>
      <c r="G7" s="165">
        <f>G8+G9+G10+G11</f>
        <v>100.00000000000001</v>
      </c>
      <c r="H7" s="165">
        <f>F7/D7*100-100</f>
        <v>-89.935996978217986</v>
      </c>
    </row>
    <row r="8" spans="1:8" s="8" customFormat="1" ht="30.75" customHeight="1" x14ac:dyDescent="0.25">
      <c r="A8" s="425"/>
      <c r="B8" s="426"/>
      <c r="C8" s="163" t="s">
        <v>853</v>
      </c>
      <c r="D8" s="165">
        <f>D13+D63+D78+D98</f>
        <v>38577</v>
      </c>
      <c r="E8" s="165">
        <f>D8/D7*100</f>
        <v>80.952281025727117</v>
      </c>
      <c r="F8" s="165">
        <f>F13+F63+F78+F98</f>
        <v>3254.6</v>
      </c>
      <c r="G8" s="165">
        <f>F8/F7*100</f>
        <v>67.862132237953261</v>
      </c>
      <c r="H8" s="165">
        <f>F8/D8*100-100</f>
        <v>-91.563366772947617</v>
      </c>
    </row>
    <row r="9" spans="1:8" s="8" customFormat="1" x14ac:dyDescent="0.25">
      <c r="A9" s="425"/>
      <c r="B9" s="426"/>
      <c r="C9" s="163" t="s">
        <v>854</v>
      </c>
      <c r="D9" s="165">
        <v>0</v>
      </c>
      <c r="E9" s="165">
        <v>0</v>
      </c>
      <c r="F9" s="165">
        <v>0</v>
      </c>
      <c r="G9" s="165">
        <v>0</v>
      </c>
      <c r="H9" s="165" t="s">
        <v>97</v>
      </c>
    </row>
    <row r="10" spans="1:8" s="8" customFormat="1" x14ac:dyDescent="0.25">
      <c r="A10" s="425"/>
      <c r="B10" s="426"/>
      <c r="C10" s="163" t="s">
        <v>855</v>
      </c>
      <c r="D10" s="165">
        <f>D15+D80</f>
        <v>1365</v>
      </c>
      <c r="E10" s="165">
        <f>D10/D7*100</f>
        <v>2.8643975322113566</v>
      </c>
      <c r="F10" s="165">
        <f>F15+F80</f>
        <v>335.1</v>
      </c>
      <c r="G10" s="165">
        <f>F10/F7*100</f>
        <v>6.9872182489209536</v>
      </c>
      <c r="H10" s="165">
        <f>F10/D10*100-100</f>
        <v>-75.450549450549445</v>
      </c>
    </row>
    <row r="11" spans="1:8" s="8" customFormat="1" x14ac:dyDescent="0.25">
      <c r="A11" s="425"/>
      <c r="B11" s="426"/>
      <c r="C11" s="163" t="s">
        <v>856</v>
      </c>
      <c r="D11" s="165">
        <f>D16+D81</f>
        <v>7712</v>
      </c>
      <c r="E11" s="165">
        <f>D11/D7*100</f>
        <v>16.183321442061526</v>
      </c>
      <c r="F11" s="165">
        <f>F16+F81</f>
        <v>1206.2</v>
      </c>
      <c r="G11" s="165">
        <f>F11/F7*100</f>
        <v>25.150649513125799</v>
      </c>
      <c r="H11" s="165">
        <f>F11/D11*100-100</f>
        <v>-84.359439834024897</v>
      </c>
    </row>
    <row r="12" spans="1:8" s="9" customFormat="1" ht="15.75" customHeight="1" x14ac:dyDescent="0.25">
      <c r="A12" s="441" t="s">
        <v>27</v>
      </c>
      <c r="B12" s="428" t="s">
        <v>857</v>
      </c>
      <c r="C12" s="33" t="s">
        <v>852</v>
      </c>
      <c r="D12" s="166">
        <f>D13+D14+D15+D16</f>
        <v>31890</v>
      </c>
      <c r="E12" s="166">
        <f>E13+E14+E15+E16</f>
        <v>100</v>
      </c>
      <c r="F12" s="166">
        <f>F13+F14+F15+F16</f>
        <v>1768.3</v>
      </c>
      <c r="G12" s="166">
        <f>G13+G14+G15+G16</f>
        <v>100</v>
      </c>
      <c r="H12" s="166">
        <f>F12/D12*100-100</f>
        <v>-94.455001567889624</v>
      </c>
    </row>
    <row r="13" spans="1:8" s="9" customFormat="1" ht="31.5" customHeight="1" x14ac:dyDescent="0.25">
      <c r="A13" s="441"/>
      <c r="B13" s="428"/>
      <c r="C13" s="33" t="s">
        <v>853</v>
      </c>
      <c r="D13" s="166">
        <f>D18+D23+D48+D53</f>
        <v>25963</v>
      </c>
      <c r="E13" s="166">
        <f>D13/D12*100</f>
        <v>81.414236437754781</v>
      </c>
      <c r="F13" s="166">
        <f>F18+F23+F48+F53</f>
        <v>729</v>
      </c>
      <c r="G13" s="166">
        <f>F13/F12*100</f>
        <v>41.22603630605667</v>
      </c>
      <c r="H13" s="166">
        <f>F13/D13*100-100</f>
        <v>-97.192158071101176</v>
      </c>
    </row>
    <row r="14" spans="1:8" s="9" customFormat="1" x14ac:dyDescent="0.25">
      <c r="A14" s="441"/>
      <c r="B14" s="428"/>
      <c r="C14" s="33" t="s">
        <v>854</v>
      </c>
      <c r="D14" s="166">
        <v>0</v>
      </c>
      <c r="E14" s="166">
        <v>0</v>
      </c>
      <c r="F14" s="166">
        <v>0</v>
      </c>
      <c r="G14" s="166">
        <v>0</v>
      </c>
      <c r="H14" s="166" t="s">
        <v>97</v>
      </c>
    </row>
    <row r="15" spans="1:8" s="9" customFormat="1" x14ac:dyDescent="0.25">
      <c r="A15" s="441"/>
      <c r="B15" s="428"/>
      <c r="C15" s="33" t="s">
        <v>855</v>
      </c>
      <c r="D15" s="166">
        <f>D60</f>
        <v>51</v>
      </c>
      <c r="E15" s="166">
        <f>D15/D12*100</f>
        <v>0.1599247412982126</v>
      </c>
      <c r="F15" s="166">
        <f>F60</f>
        <v>0</v>
      </c>
      <c r="G15" s="166">
        <f>F15/F12*100</f>
        <v>0</v>
      </c>
      <c r="H15" s="166">
        <f>F15/D15*100-100</f>
        <v>-100</v>
      </c>
    </row>
    <row r="16" spans="1:8" s="9" customFormat="1" x14ac:dyDescent="0.25">
      <c r="A16" s="441"/>
      <c r="B16" s="428"/>
      <c r="C16" s="33" t="s">
        <v>856</v>
      </c>
      <c r="D16" s="166">
        <f>D51</f>
        <v>5876</v>
      </c>
      <c r="E16" s="166">
        <f>D16/D12*100</f>
        <v>18.425838820947003</v>
      </c>
      <c r="F16" s="166">
        <f>F51</f>
        <v>1039.3</v>
      </c>
      <c r="G16" s="166">
        <f>F16/F12*100</f>
        <v>58.77396369394333</v>
      </c>
      <c r="H16" s="166">
        <f>F16/D16*100-100</f>
        <v>-82.312797821647379</v>
      </c>
    </row>
    <row r="17" spans="1:8" s="9" customFormat="1" ht="15.75" customHeight="1" x14ac:dyDescent="0.25">
      <c r="A17" s="421" t="s">
        <v>30</v>
      </c>
      <c r="B17" s="422" t="s">
        <v>31</v>
      </c>
      <c r="C17" s="4" t="s">
        <v>852</v>
      </c>
      <c r="D17" s="168">
        <f>D18</f>
        <v>800</v>
      </c>
      <c r="E17" s="168">
        <f>E18+E19+E20+E21</f>
        <v>100</v>
      </c>
      <c r="F17" s="168">
        <f>F18</f>
        <v>101.2</v>
      </c>
      <c r="G17" s="192">
        <f>G18+G19+G20+G21</f>
        <v>100</v>
      </c>
      <c r="H17" s="192">
        <f>F17/D17*100-100</f>
        <v>-87.35</v>
      </c>
    </row>
    <row r="18" spans="1:8" s="9" customFormat="1" ht="37.5" customHeight="1" x14ac:dyDescent="0.25">
      <c r="A18" s="421"/>
      <c r="B18" s="422"/>
      <c r="C18" s="4" t="s">
        <v>853</v>
      </c>
      <c r="D18" s="168">
        <v>800</v>
      </c>
      <c r="E18" s="168">
        <f>D18/D17*100</f>
        <v>100</v>
      </c>
      <c r="F18" s="168">
        <v>101.2</v>
      </c>
      <c r="G18" s="192">
        <f>F18/F17*100</f>
        <v>100</v>
      </c>
      <c r="H18" s="192">
        <f>F18/D18*100-100</f>
        <v>-87.35</v>
      </c>
    </row>
    <row r="19" spans="1:8" s="9" customFormat="1" x14ac:dyDescent="0.25">
      <c r="A19" s="421"/>
      <c r="B19" s="422"/>
      <c r="C19" s="4" t="s">
        <v>854</v>
      </c>
      <c r="D19" s="168">
        <v>0</v>
      </c>
      <c r="E19" s="168">
        <v>0</v>
      </c>
      <c r="F19" s="168">
        <v>0</v>
      </c>
      <c r="G19" s="192">
        <v>0</v>
      </c>
      <c r="H19" s="192" t="s">
        <v>97</v>
      </c>
    </row>
    <row r="20" spans="1:8" s="9" customFormat="1" ht="15.75" customHeight="1" x14ac:dyDescent="0.25">
      <c r="A20" s="421"/>
      <c r="B20" s="422"/>
      <c r="C20" s="4" t="s">
        <v>855</v>
      </c>
      <c r="D20" s="168">
        <v>0</v>
      </c>
      <c r="E20" s="168">
        <v>0</v>
      </c>
      <c r="F20" s="168">
        <v>0</v>
      </c>
      <c r="G20" s="192">
        <v>0</v>
      </c>
      <c r="H20" s="192" t="s">
        <v>97</v>
      </c>
    </row>
    <row r="21" spans="1:8" s="9" customFormat="1" x14ac:dyDescent="0.25">
      <c r="A21" s="421"/>
      <c r="B21" s="422"/>
      <c r="C21" s="4" t="s">
        <v>856</v>
      </c>
      <c r="D21" s="168">
        <v>0</v>
      </c>
      <c r="E21" s="168">
        <v>0</v>
      </c>
      <c r="F21" s="168">
        <v>0</v>
      </c>
      <c r="G21" s="192">
        <v>0</v>
      </c>
      <c r="H21" s="192" t="s">
        <v>97</v>
      </c>
    </row>
    <row r="22" spans="1:8" ht="15.75" customHeight="1" x14ac:dyDescent="0.25">
      <c r="A22" s="421" t="s">
        <v>34</v>
      </c>
      <c r="B22" s="422" t="s">
        <v>858</v>
      </c>
      <c r="C22" s="4" t="s">
        <v>852</v>
      </c>
      <c r="D22" s="168">
        <f>D23+D24+D25+D26</f>
        <v>23666</v>
      </c>
      <c r="E22" s="168">
        <f>E23+E24+E25+E26</f>
        <v>100</v>
      </c>
      <c r="F22" s="168">
        <f>F23+F24+F25+F26</f>
        <v>361</v>
      </c>
      <c r="G22" s="192">
        <f>G23+G24+G25+G26</f>
        <v>100</v>
      </c>
      <c r="H22" s="192">
        <f>F22/D22*100-100</f>
        <v>-98.474604918448406</v>
      </c>
    </row>
    <row r="23" spans="1:8" ht="33.75" customHeight="1" x14ac:dyDescent="0.25">
      <c r="A23" s="421"/>
      <c r="B23" s="422"/>
      <c r="C23" s="4" t="s">
        <v>853</v>
      </c>
      <c r="D23" s="168">
        <f>D28+D33+D38+D43</f>
        <v>23666</v>
      </c>
      <c r="E23" s="168">
        <f>D23/D22*100</f>
        <v>100</v>
      </c>
      <c r="F23" s="168">
        <v>361</v>
      </c>
      <c r="G23" s="192">
        <f>F23/F22*100</f>
        <v>100</v>
      </c>
      <c r="H23" s="192">
        <f>F23/D23*100-100</f>
        <v>-98.474604918448406</v>
      </c>
    </row>
    <row r="24" spans="1:8" x14ac:dyDescent="0.25">
      <c r="A24" s="421"/>
      <c r="B24" s="422"/>
      <c r="C24" s="4" t="s">
        <v>854</v>
      </c>
      <c r="D24" s="168">
        <v>0</v>
      </c>
      <c r="E24" s="168">
        <v>0</v>
      </c>
      <c r="F24" s="168">
        <v>0</v>
      </c>
      <c r="G24" s="192">
        <v>0</v>
      </c>
      <c r="H24" s="192" t="s">
        <v>97</v>
      </c>
    </row>
    <row r="25" spans="1:8" x14ac:dyDescent="0.25">
      <c r="A25" s="421"/>
      <c r="B25" s="422"/>
      <c r="C25" s="4" t="s">
        <v>855</v>
      </c>
      <c r="D25" s="168">
        <v>0</v>
      </c>
      <c r="E25" s="168">
        <v>0</v>
      </c>
      <c r="F25" s="168">
        <v>0</v>
      </c>
      <c r="G25" s="192">
        <v>0</v>
      </c>
      <c r="H25" s="192" t="s">
        <v>97</v>
      </c>
    </row>
    <row r="26" spans="1:8" x14ac:dyDescent="0.25">
      <c r="A26" s="421"/>
      <c r="B26" s="422"/>
      <c r="C26" s="4" t="s">
        <v>856</v>
      </c>
      <c r="D26" s="168">
        <v>0</v>
      </c>
      <c r="E26" s="168">
        <v>0</v>
      </c>
      <c r="F26" s="168">
        <v>0</v>
      </c>
      <c r="G26" s="192">
        <v>0</v>
      </c>
      <c r="H26" s="192" t="s">
        <v>97</v>
      </c>
    </row>
    <row r="27" spans="1:8" ht="27.75" hidden="1" customHeight="1" x14ac:dyDescent="0.25">
      <c r="A27" s="421" t="s">
        <v>38</v>
      </c>
      <c r="B27" s="422" t="s">
        <v>859</v>
      </c>
      <c r="C27" s="4" t="s">
        <v>852</v>
      </c>
      <c r="D27" s="168">
        <f>D28</f>
        <v>0</v>
      </c>
      <c r="E27" s="168">
        <f>E28+E29+E30+E31</f>
        <v>0</v>
      </c>
      <c r="F27" s="168">
        <f>F28</f>
        <v>0</v>
      </c>
      <c r="G27" s="192">
        <v>0</v>
      </c>
      <c r="H27" s="192"/>
    </row>
    <row r="28" spans="1:8" ht="30" hidden="1" customHeight="1" x14ac:dyDescent="0.25">
      <c r="A28" s="421"/>
      <c r="B28" s="422"/>
      <c r="C28" s="4" t="s">
        <v>853</v>
      </c>
      <c r="D28" s="168">
        <v>0</v>
      </c>
      <c r="E28" s="168">
        <v>0</v>
      </c>
      <c r="F28" s="168">
        <v>0</v>
      </c>
      <c r="G28" s="192">
        <v>0</v>
      </c>
      <c r="H28" s="192" t="s">
        <v>97</v>
      </c>
    </row>
    <row r="29" spans="1:8" hidden="1" x14ac:dyDescent="0.25">
      <c r="A29" s="421"/>
      <c r="B29" s="422"/>
      <c r="C29" s="4" t="s">
        <v>854</v>
      </c>
      <c r="D29" s="168">
        <v>0</v>
      </c>
      <c r="E29" s="168">
        <v>0</v>
      </c>
      <c r="F29" s="168">
        <v>0</v>
      </c>
      <c r="G29" s="192">
        <v>0</v>
      </c>
      <c r="H29" s="192" t="s">
        <v>97</v>
      </c>
    </row>
    <row r="30" spans="1:8" hidden="1" x14ac:dyDescent="0.25">
      <c r="A30" s="421"/>
      <c r="B30" s="422"/>
      <c r="C30" s="4" t="s">
        <v>855</v>
      </c>
      <c r="D30" s="168"/>
      <c r="E30" s="168"/>
      <c r="F30" s="168"/>
      <c r="G30" s="192">
        <v>0</v>
      </c>
      <c r="H30" s="192"/>
    </row>
    <row r="31" spans="1:8" hidden="1" x14ac:dyDescent="0.25">
      <c r="A31" s="421"/>
      <c r="B31" s="422"/>
      <c r="C31" s="4" t="s">
        <v>856</v>
      </c>
      <c r="D31" s="168"/>
      <c r="E31" s="168"/>
      <c r="F31" s="168"/>
      <c r="G31" s="192">
        <v>0</v>
      </c>
      <c r="H31" s="192"/>
    </row>
    <row r="32" spans="1:8" ht="15.75" hidden="1" customHeight="1" x14ac:dyDescent="0.25">
      <c r="A32" s="421" t="s">
        <v>42</v>
      </c>
      <c r="B32" s="422" t="s">
        <v>860</v>
      </c>
      <c r="C32" s="4" t="s">
        <v>852</v>
      </c>
      <c r="D32" s="168">
        <f>D33</f>
        <v>0</v>
      </c>
      <c r="E32" s="168" t="e">
        <f>E33+E34+E35+E36</f>
        <v>#DIV/0!</v>
      </c>
      <c r="F32" s="168">
        <f>F33</f>
        <v>0</v>
      </c>
      <c r="G32" s="192">
        <v>0</v>
      </c>
      <c r="H32" s="192"/>
    </row>
    <row r="33" spans="1:8" ht="31.5" hidden="1" x14ac:dyDescent="0.25">
      <c r="A33" s="421"/>
      <c r="B33" s="422"/>
      <c r="C33" s="4" t="s">
        <v>853</v>
      </c>
      <c r="D33" s="168">
        <v>0</v>
      </c>
      <c r="E33" s="168" t="e">
        <f>D33/D32*100</f>
        <v>#DIV/0!</v>
      </c>
      <c r="F33" s="168">
        <v>0</v>
      </c>
      <c r="G33" s="192">
        <v>0</v>
      </c>
      <c r="H33" s="192"/>
    </row>
    <row r="34" spans="1:8" hidden="1" x14ac:dyDescent="0.25">
      <c r="A34" s="421"/>
      <c r="B34" s="422"/>
      <c r="C34" s="4" t="s">
        <v>854</v>
      </c>
      <c r="D34" s="168"/>
      <c r="E34" s="168"/>
      <c r="F34" s="168"/>
      <c r="G34" s="192">
        <v>0</v>
      </c>
      <c r="H34" s="192"/>
    </row>
    <row r="35" spans="1:8" hidden="1" x14ac:dyDescent="0.25">
      <c r="A35" s="421"/>
      <c r="B35" s="422"/>
      <c r="C35" s="4" t="s">
        <v>855</v>
      </c>
      <c r="D35" s="168"/>
      <c r="E35" s="168"/>
      <c r="F35" s="168"/>
      <c r="G35" s="192">
        <v>0</v>
      </c>
      <c r="H35" s="192"/>
    </row>
    <row r="36" spans="1:8" hidden="1" x14ac:dyDescent="0.25">
      <c r="A36" s="421"/>
      <c r="B36" s="422"/>
      <c r="C36" s="4" t="s">
        <v>856</v>
      </c>
      <c r="D36" s="168"/>
      <c r="E36" s="168"/>
      <c r="F36" s="168"/>
      <c r="G36" s="192">
        <v>0</v>
      </c>
      <c r="H36" s="192"/>
    </row>
    <row r="37" spans="1:8" ht="15.75" customHeight="1" x14ac:dyDescent="0.25">
      <c r="A37" s="421" t="s">
        <v>38</v>
      </c>
      <c r="B37" s="422" t="s">
        <v>46</v>
      </c>
      <c r="C37" s="4" t="s">
        <v>852</v>
      </c>
      <c r="D37" s="168">
        <f>D38</f>
        <v>50</v>
      </c>
      <c r="E37" s="168">
        <f>E38</f>
        <v>100</v>
      </c>
      <c r="F37" s="168">
        <f>F38</f>
        <v>0</v>
      </c>
      <c r="G37" s="192">
        <v>0</v>
      </c>
      <c r="H37" s="192">
        <f>F37/D37*100-100</f>
        <v>-100</v>
      </c>
    </row>
    <row r="38" spans="1:8" ht="31.5" x14ac:dyDescent="0.25">
      <c r="A38" s="421"/>
      <c r="B38" s="422"/>
      <c r="C38" s="4" t="s">
        <v>853</v>
      </c>
      <c r="D38" s="168">
        <v>50</v>
      </c>
      <c r="E38" s="168">
        <f>D38/D37*100</f>
        <v>100</v>
      </c>
      <c r="F38" s="168">
        <v>0</v>
      </c>
      <c r="G38" s="192">
        <v>0</v>
      </c>
      <c r="H38" s="192">
        <f>F38/D38*100-100</f>
        <v>-100</v>
      </c>
    </row>
    <row r="39" spans="1:8" x14ac:dyDescent="0.25">
      <c r="A39" s="421"/>
      <c r="B39" s="422"/>
      <c r="C39" s="4" t="s">
        <v>854</v>
      </c>
      <c r="D39" s="168">
        <v>0</v>
      </c>
      <c r="E39" s="168">
        <v>0</v>
      </c>
      <c r="F39" s="168">
        <v>0</v>
      </c>
      <c r="G39" s="168">
        <v>0</v>
      </c>
      <c r="H39" s="192" t="s">
        <v>97</v>
      </c>
    </row>
    <row r="40" spans="1:8" x14ac:dyDescent="0.25">
      <c r="A40" s="421"/>
      <c r="B40" s="422"/>
      <c r="C40" s="4" t="s">
        <v>855</v>
      </c>
      <c r="D40" s="168">
        <v>0</v>
      </c>
      <c r="E40" s="168">
        <v>0</v>
      </c>
      <c r="F40" s="168">
        <v>0</v>
      </c>
      <c r="G40" s="168">
        <v>0</v>
      </c>
      <c r="H40" s="192" t="s">
        <v>97</v>
      </c>
    </row>
    <row r="41" spans="1:8" x14ac:dyDescent="0.25">
      <c r="A41" s="421"/>
      <c r="B41" s="422"/>
      <c r="C41" s="4" t="s">
        <v>856</v>
      </c>
      <c r="D41" s="168">
        <v>0</v>
      </c>
      <c r="E41" s="168">
        <v>0</v>
      </c>
      <c r="F41" s="168">
        <v>0</v>
      </c>
      <c r="G41" s="168">
        <v>0</v>
      </c>
      <c r="H41" s="192" t="s">
        <v>97</v>
      </c>
    </row>
    <row r="42" spans="1:8" x14ac:dyDescent="0.25">
      <c r="A42" s="421" t="s">
        <v>42</v>
      </c>
      <c r="B42" s="422" t="s">
        <v>49</v>
      </c>
      <c r="C42" s="4" t="s">
        <v>852</v>
      </c>
      <c r="D42" s="168">
        <f>D43</f>
        <v>23616</v>
      </c>
      <c r="E42" s="168">
        <f>E43</f>
        <v>100</v>
      </c>
      <c r="F42" s="168">
        <f>F43</f>
        <v>361</v>
      </c>
      <c r="G42" s="192">
        <f>G43</f>
        <v>100</v>
      </c>
      <c r="H42" s="192">
        <f>F42/D42*100-100</f>
        <v>-98.47137533875339</v>
      </c>
    </row>
    <row r="43" spans="1:8" ht="31.5" x14ac:dyDescent="0.25">
      <c r="A43" s="421"/>
      <c r="B43" s="422"/>
      <c r="C43" s="4" t="s">
        <v>853</v>
      </c>
      <c r="D43" s="168">
        <v>23616</v>
      </c>
      <c r="E43" s="168">
        <f>D43/D42*100</f>
        <v>100</v>
      </c>
      <c r="F43" s="168">
        <v>361</v>
      </c>
      <c r="G43" s="192">
        <f>F43/F42*100</f>
        <v>100</v>
      </c>
      <c r="H43" s="192">
        <f>F43/D43*100-100</f>
        <v>-98.47137533875339</v>
      </c>
    </row>
    <row r="44" spans="1:8" x14ac:dyDescent="0.25">
      <c r="A44" s="421"/>
      <c r="B44" s="422"/>
      <c r="C44" s="4" t="s">
        <v>854</v>
      </c>
      <c r="D44" s="168">
        <v>0</v>
      </c>
      <c r="E44" s="168">
        <v>0</v>
      </c>
      <c r="F44" s="168">
        <v>0</v>
      </c>
      <c r="G44" s="168">
        <v>0</v>
      </c>
      <c r="H44" s="192" t="s">
        <v>97</v>
      </c>
    </row>
    <row r="45" spans="1:8" x14ac:dyDescent="0.25">
      <c r="A45" s="421"/>
      <c r="B45" s="422"/>
      <c r="C45" s="4" t="s">
        <v>855</v>
      </c>
      <c r="D45" s="168">
        <v>0</v>
      </c>
      <c r="E45" s="168">
        <v>0</v>
      </c>
      <c r="F45" s="168">
        <v>0</v>
      </c>
      <c r="G45" s="168">
        <v>0</v>
      </c>
      <c r="H45" s="192" t="s">
        <v>97</v>
      </c>
    </row>
    <row r="46" spans="1:8" x14ac:dyDescent="0.25">
      <c r="A46" s="421"/>
      <c r="B46" s="422"/>
      <c r="C46" s="4" t="s">
        <v>856</v>
      </c>
      <c r="D46" s="168">
        <v>0</v>
      </c>
      <c r="E46" s="168">
        <v>0</v>
      </c>
      <c r="F46" s="168">
        <v>0</v>
      </c>
      <c r="G46" s="168">
        <v>0</v>
      </c>
      <c r="H46" s="192" t="s">
        <v>97</v>
      </c>
    </row>
    <row r="47" spans="1:8" x14ac:dyDescent="0.25">
      <c r="A47" s="421" t="s">
        <v>51</v>
      </c>
      <c r="B47" s="422" t="s">
        <v>861</v>
      </c>
      <c r="C47" s="4" t="s">
        <v>852</v>
      </c>
      <c r="D47" s="168">
        <f>D48+D51</f>
        <v>6811</v>
      </c>
      <c r="E47" s="168">
        <f>E48+E49+E50+E51</f>
        <v>100</v>
      </c>
      <c r="F47" s="168">
        <f>F48+F49+F50+F51</f>
        <v>1283.0999999999999</v>
      </c>
      <c r="G47" s="192">
        <f>G48+G49+G50+G51</f>
        <v>100.00000000000001</v>
      </c>
      <c r="H47" s="192">
        <f>F47/D47*100-100</f>
        <v>-81.161356628982531</v>
      </c>
    </row>
    <row r="48" spans="1:8" ht="30.75" customHeight="1" x14ac:dyDescent="0.25">
      <c r="A48" s="421"/>
      <c r="B48" s="422"/>
      <c r="C48" s="4" t="s">
        <v>853</v>
      </c>
      <c r="D48" s="168">
        <v>935</v>
      </c>
      <c r="E48" s="168">
        <f>D48/D47*100</f>
        <v>13.727793275583613</v>
      </c>
      <c r="F48" s="168">
        <v>243.8</v>
      </c>
      <c r="G48" s="192">
        <f>F48/F47*100</f>
        <v>19.000857298729642</v>
      </c>
      <c r="H48" s="192">
        <f>F48/D48*100-100</f>
        <v>-73.925133689839569</v>
      </c>
    </row>
    <row r="49" spans="1:8" x14ac:dyDescent="0.25">
      <c r="A49" s="421"/>
      <c r="B49" s="422"/>
      <c r="C49" s="4" t="s">
        <v>854</v>
      </c>
      <c r="D49" s="168">
        <v>0</v>
      </c>
      <c r="E49" s="168">
        <v>0</v>
      </c>
      <c r="F49" s="168">
        <v>0</v>
      </c>
      <c r="G49" s="168">
        <v>0</v>
      </c>
      <c r="H49" s="192" t="s">
        <v>97</v>
      </c>
    </row>
    <row r="50" spans="1:8" ht="19.5" customHeight="1" x14ac:dyDescent="0.25">
      <c r="A50" s="421"/>
      <c r="B50" s="422"/>
      <c r="C50" s="4" t="s">
        <v>855</v>
      </c>
      <c r="D50" s="168">
        <v>0</v>
      </c>
      <c r="E50" s="168">
        <v>0</v>
      </c>
      <c r="F50" s="168">
        <v>0</v>
      </c>
      <c r="G50" s="168">
        <v>0</v>
      </c>
      <c r="H50" s="192" t="s">
        <v>97</v>
      </c>
    </row>
    <row r="51" spans="1:8" ht="23.25" customHeight="1" x14ac:dyDescent="0.25">
      <c r="A51" s="421"/>
      <c r="B51" s="422"/>
      <c r="C51" s="4" t="s">
        <v>856</v>
      </c>
      <c r="D51" s="168">
        <v>5876</v>
      </c>
      <c r="E51" s="168">
        <f>D51/D47*100</f>
        <v>86.272206724416392</v>
      </c>
      <c r="F51" s="168">
        <v>1039.3</v>
      </c>
      <c r="G51" s="91">
        <f>F51/F47*100</f>
        <v>80.999142701270372</v>
      </c>
      <c r="H51" s="91">
        <f>F51/D51*100-100</f>
        <v>-82.312797821647379</v>
      </c>
    </row>
    <row r="52" spans="1:8" ht="26.25" customHeight="1" x14ac:dyDescent="0.25">
      <c r="A52" s="421" t="s">
        <v>54</v>
      </c>
      <c r="B52" s="422" t="s">
        <v>1187</v>
      </c>
      <c r="C52" s="4" t="s">
        <v>852</v>
      </c>
      <c r="D52" s="168">
        <f>D53</f>
        <v>562</v>
      </c>
      <c r="E52" s="168">
        <f>E53+E54+E55+E56</f>
        <v>100</v>
      </c>
      <c r="F52" s="168">
        <f>F53</f>
        <v>23</v>
      </c>
      <c r="G52" s="192">
        <f>G53+G54+G55+G56</f>
        <v>100</v>
      </c>
      <c r="H52" s="192">
        <f>F52/D52*100-100</f>
        <v>-95.907473309608548</v>
      </c>
    </row>
    <row r="53" spans="1:8" ht="32.25" customHeight="1" x14ac:dyDescent="0.25">
      <c r="A53" s="421"/>
      <c r="B53" s="422"/>
      <c r="C53" s="4" t="s">
        <v>853</v>
      </c>
      <c r="D53" s="168">
        <v>562</v>
      </c>
      <c r="E53" s="168">
        <f>D53/D52*100</f>
        <v>100</v>
      </c>
      <c r="F53" s="168">
        <v>23</v>
      </c>
      <c r="G53" s="192">
        <f>F53/F52*100</f>
        <v>100</v>
      </c>
      <c r="H53" s="192">
        <f>F53/D53*100-100</f>
        <v>-95.907473309608548</v>
      </c>
    </row>
    <row r="54" spans="1:8" x14ac:dyDescent="0.25">
      <c r="A54" s="421"/>
      <c r="B54" s="422"/>
      <c r="C54" s="4" t="s">
        <v>854</v>
      </c>
      <c r="D54" s="168">
        <v>0</v>
      </c>
      <c r="E54" s="168">
        <v>0</v>
      </c>
      <c r="F54" s="168">
        <v>0</v>
      </c>
      <c r="G54" s="168">
        <v>0</v>
      </c>
      <c r="H54" s="192" t="s">
        <v>97</v>
      </c>
    </row>
    <row r="55" spans="1:8" x14ac:dyDescent="0.25">
      <c r="A55" s="421"/>
      <c r="B55" s="422"/>
      <c r="C55" s="4" t="s">
        <v>855</v>
      </c>
      <c r="D55" s="168">
        <v>0</v>
      </c>
      <c r="E55" s="168">
        <v>0</v>
      </c>
      <c r="F55" s="168">
        <v>0</v>
      </c>
      <c r="G55" s="168">
        <v>0</v>
      </c>
      <c r="H55" s="192" t="s">
        <v>97</v>
      </c>
    </row>
    <row r="56" spans="1:8" ht="25.5" customHeight="1" x14ac:dyDescent="0.25">
      <c r="A56" s="421"/>
      <c r="B56" s="422"/>
      <c r="C56" s="4" t="s">
        <v>856</v>
      </c>
      <c r="D56" s="168">
        <v>0</v>
      </c>
      <c r="E56" s="168">
        <v>0</v>
      </c>
      <c r="F56" s="168">
        <v>0</v>
      </c>
      <c r="G56" s="168">
        <v>0</v>
      </c>
      <c r="H56" s="192" t="s">
        <v>97</v>
      </c>
    </row>
    <row r="57" spans="1:8" ht="15.75" customHeight="1" x14ac:dyDescent="0.25">
      <c r="A57" s="421" t="s">
        <v>58</v>
      </c>
      <c r="B57" s="422" t="s">
        <v>862</v>
      </c>
      <c r="C57" s="4" t="s">
        <v>852</v>
      </c>
      <c r="D57" s="168">
        <f>D60</f>
        <v>51</v>
      </c>
      <c r="E57" s="168">
        <f>E58+E59+E60+E61</f>
        <v>100</v>
      </c>
      <c r="F57" s="168">
        <f>F60</f>
        <v>0</v>
      </c>
      <c r="G57" s="192">
        <f>G58+G59+G60+G61</f>
        <v>0</v>
      </c>
      <c r="H57" s="192">
        <f>F57/D57*100-100</f>
        <v>-100</v>
      </c>
    </row>
    <row r="58" spans="1:8" ht="32.25" customHeight="1" x14ac:dyDescent="0.25">
      <c r="A58" s="421"/>
      <c r="B58" s="422"/>
      <c r="C58" s="4" t="s">
        <v>853</v>
      </c>
      <c r="D58" s="168">
        <v>0</v>
      </c>
      <c r="E58" s="168">
        <v>0</v>
      </c>
      <c r="F58" s="168">
        <v>0</v>
      </c>
      <c r="G58" s="168">
        <v>0</v>
      </c>
      <c r="H58" s="192" t="s">
        <v>97</v>
      </c>
    </row>
    <row r="59" spans="1:8" x14ac:dyDescent="0.25">
      <c r="A59" s="421"/>
      <c r="B59" s="422"/>
      <c r="C59" s="4" t="s">
        <v>854</v>
      </c>
      <c r="D59" s="168">
        <v>0</v>
      </c>
      <c r="E59" s="168">
        <v>0</v>
      </c>
      <c r="F59" s="168">
        <v>0</v>
      </c>
      <c r="G59" s="168">
        <v>0</v>
      </c>
      <c r="H59" s="192" t="s">
        <v>97</v>
      </c>
    </row>
    <row r="60" spans="1:8" x14ac:dyDescent="0.25">
      <c r="A60" s="421"/>
      <c r="B60" s="422"/>
      <c r="C60" s="4" t="s">
        <v>855</v>
      </c>
      <c r="D60" s="168">
        <v>51</v>
      </c>
      <c r="E60" s="168">
        <f>D60/D57*100</f>
        <v>100</v>
      </c>
      <c r="F60" s="168">
        <v>0</v>
      </c>
      <c r="G60" s="192">
        <v>0</v>
      </c>
      <c r="H60" s="192">
        <f>F60/D60*100-100</f>
        <v>-100</v>
      </c>
    </row>
    <row r="61" spans="1:8" x14ac:dyDescent="0.25">
      <c r="A61" s="421"/>
      <c r="B61" s="422"/>
      <c r="C61" s="4" t="s">
        <v>856</v>
      </c>
      <c r="D61" s="168">
        <v>0</v>
      </c>
      <c r="E61" s="168">
        <v>0</v>
      </c>
      <c r="F61" s="168">
        <v>0</v>
      </c>
      <c r="G61" s="168">
        <v>0</v>
      </c>
      <c r="H61" s="192" t="s">
        <v>97</v>
      </c>
    </row>
    <row r="62" spans="1:8" ht="15.75" customHeight="1" x14ac:dyDescent="0.25">
      <c r="A62" s="441" t="s">
        <v>61</v>
      </c>
      <c r="B62" s="428" t="s">
        <v>863</v>
      </c>
      <c r="C62" s="33" t="s">
        <v>852</v>
      </c>
      <c r="D62" s="166">
        <f>D63</f>
        <v>229</v>
      </c>
      <c r="E62" s="166">
        <f>E63+E64+E65+E66</f>
        <v>100</v>
      </c>
      <c r="F62" s="166">
        <f>F63</f>
        <v>14.9</v>
      </c>
      <c r="G62" s="166">
        <f>G63+G64+G65+G66</f>
        <v>100</v>
      </c>
      <c r="H62" s="166">
        <f>F62/D62*100</f>
        <v>6.5065502183406121</v>
      </c>
    </row>
    <row r="63" spans="1:8" ht="30.75" customHeight="1" x14ac:dyDescent="0.25">
      <c r="A63" s="441"/>
      <c r="B63" s="428"/>
      <c r="C63" s="33" t="s">
        <v>853</v>
      </c>
      <c r="D63" s="166">
        <f>D68+D73</f>
        <v>229</v>
      </c>
      <c r="E63" s="166">
        <f>D63/D62*100</f>
        <v>100</v>
      </c>
      <c r="F63" s="166">
        <f>F68+F73</f>
        <v>14.9</v>
      </c>
      <c r="G63" s="166">
        <f>F63/F62*100</f>
        <v>100</v>
      </c>
      <c r="H63" s="166">
        <f>F63/D63*100-100</f>
        <v>-93.493449781659393</v>
      </c>
    </row>
    <row r="64" spans="1:8" ht="15.75" customHeight="1" x14ac:dyDescent="0.25">
      <c r="A64" s="441"/>
      <c r="B64" s="428"/>
      <c r="C64" s="33" t="s">
        <v>854</v>
      </c>
      <c r="D64" s="166">
        <v>0</v>
      </c>
      <c r="E64" s="166">
        <v>0</v>
      </c>
      <c r="F64" s="166">
        <v>0</v>
      </c>
      <c r="G64" s="166">
        <v>0</v>
      </c>
      <c r="H64" s="166" t="s">
        <v>97</v>
      </c>
    </row>
    <row r="65" spans="1:8" ht="15.75" customHeight="1" x14ac:dyDescent="0.25">
      <c r="A65" s="441"/>
      <c r="B65" s="428"/>
      <c r="C65" s="33" t="s">
        <v>855</v>
      </c>
      <c r="D65" s="166">
        <v>0</v>
      </c>
      <c r="E65" s="166">
        <v>0</v>
      </c>
      <c r="F65" s="166">
        <v>0</v>
      </c>
      <c r="G65" s="166">
        <v>0</v>
      </c>
      <c r="H65" s="166" t="s">
        <v>97</v>
      </c>
    </row>
    <row r="66" spans="1:8" ht="15.75" customHeight="1" x14ac:dyDescent="0.25">
      <c r="A66" s="441"/>
      <c r="B66" s="428"/>
      <c r="C66" s="33" t="s">
        <v>856</v>
      </c>
      <c r="D66" s="166">
        <v>0</v>
      </c>
      <c r="E66" s="166">
        <v>0</v>
      </c>
      <c r="F66" s="166">
        <v>0</v>
      </c>
      <c r="G66" s="166">
        <v>0</v>
      </c>
      <c r="H66" s="166" t="s">
        <v>97</v>
      </c>
    </row>
    <row r="67" spans="1:8" ht="15.75" customHeight="1" x14ac:dyDescent="0.25">
      <c r="A67" s="459" t="s">
        <v>65</v>
      </c>
      <c r="B67" s="422" t="s">
        <v>66</v>
      </c>
      <c r="C67" s="4" t="s">
        <v>852</v>
      </c>
      <c r="D67" s="168">
        <f>D68</f>
        <v>162</v>
      </c>
      <c r="E67" s="168">
        <f>E68+E69+E70+E71</f>
        <v>100</v>
      </c>
      <c r="F67" s="168">
        <f>F68+F69+F70+F71</f>
        <v>14.9</v>
      </c>
      <c r="G67" s="192">
        <f>G68+G69+G70+G71</f>
        <v>100</v>
      </c>
      <c r="H67" s="192">
        <f>F67/D67*100</f>
        <v>9.1975308641975317</v>
      </c>
    </row>
    <row r="68" spans="1:8" ht="36" customHeight="1" x14ac:dyDescent="0.25">
      <c r="A68" s="421"/>
      <c r="B68" s="422"/>
      <c r="C68" s="4" t="s">
        <v>853</v>
      </c>
      <c r="D68" s="168">
        <v>162</v>
      </c>
      <c r="E68" s="168">
        <f>D68/D67*100</f>
        <v>100</v>
      </c>
      <c r="F68" s="168">
        <v>14.9</v>
      </c>
      <c r="G68" s="192">
        <f>F68/F67*100</f>
        <v>100</v>
      </c>
      <c r="H68" s="192">
        <f>F68/D68*100-100</f>
        <v>-90.802469135802468</v>
      </c>
    </row>
    <row r="69" spans="1:8" x14ac:dyDescent="0.25">
      <c r="A69" s="421"/>
      <c r="B69" s="422"/>
      <c r="C69" s="4" t="s">
        <v>854</v>
      </c>
      <c r="D69" s="168">
        <v>0</v>
      </c>
      <c r="E69" s="168">
        <v>0</v>
      </c>
      <c r="F69" s="168">
        <v>0</v>
      </c>
      <c r="G69" s="168">
        <v>0</v>
      </c>
      <c r="H69" s="168" t="s">
        <v>97</v>
      </c>
    </row>
    <row r="70" spans="1:8" x14ac:dyDescent="0.25">
      <c r="A70" s="421"/>
      <c r="B70" s="422"/>
      <c r="C70" s="4" t="s">
        <v>855</v>
      </c>
      <c r="D70" s="168">
        <v>0</v>
      </c>
      <c r="E70" s="168">
        <v>0</v>
      </c>
      <c r="F70" s="168">
        <v>0</v>
      </c>
      <c r="G70" s="168">
        <v>0</v>
      </c>
      <c r="H70" s="168" t="s">
        <v>97</v>
      </c>
    </row>
    <row r="71" spans="1:8" x14ac:dyDescent="0.25">
      <c r="A71" s="421"/>
      <c r="B71" s="422"/>
      <c r="C71" s="4" t="s">
        <v>856</v>
      </c>
      <c r="D71" s="168">
        <v>0</v>
      </c>
      <c r="E71" s="168">
        <v>0</v>
      </c>
      <c r="F71" s="168">
        <v>0</v>
      </c>
      <c r="G71" s="168">
        <v>0</v>
      </c>
      <c r="H71" s="168" t="s">
        <v>97</v>
      </c>
    </row>
    <row r="72" spans="1:8" ht="15.75" customHeight="1" x14ac:dyDescent="0.25">
      <c r="A72" s="421" t="s">
        <v>864</v>
      </c>
      <c r="B72" s="422" t="s">
        <v>865</v>
      </c>
      <c r="C72" s="4" t="s">
        <v>852</v>
      </c>
      <c r="D72" s="168">
        <f>D73</f>
        <v>67</v>
      </c>
      <c r="E72" s="168">
        <f>E73+E74+E75+E76</f>
        <v>100</v>
      </c>
      <c r="F72" s="168">
        <f>F73</f>
        <v>0</v>
      </c>
      <c r="G72" s="192">
        <f>G73+G74+G75+G76</f>
        <v>0</v>
      </c>
      <c r="H72" s="192">
        <f>F72/D72*100-100</f>
        <v>-100</v>
      </c>
    </row>
    <row r="73" spans="1:8" ht="31.5" x14ac:dyDescent="0.25">
      <c r="A73" s="421"/>
      <c r="B73" s="422"/>
      <c r="C73" s="4" t="s">
        <v>853</v>
      </c>
      <c r="D73" s="168">
        <v>67</v>
      </c>
      <c r="E73" s="168">
        <f>D73/D72*100</f>
        <v>100</v>
      </c>
      <c r="F73" s="168">
        <v>0</v>
      </c>
      <c r="G73" s="192">
        <v>0</v>
      </c>
      <c r="H73" s="192">
        <f>F73/D73*100-100</f>
        <v>-100</v>
      </c>
    </row>
    <row r="74" spans="1:8" x14ac:dyDescent="0.25">
      <c r="A74" s="421"/>
      <c r="B74" s="422"/>
      <c r="C74" s="4" t="s">
        <v>854</v>
      </c>
      <c r="D74" s="168">
        <v>0</v>
      </c>
      <c r="E74" s="168">
        <v>0</v>
      </c>
      <c r="F74" s="168">
        <v>0</v>
      </c>
      <c r="G74" s="168">
        <v>0</v>
      </c>
      <c r="H74" s="168" t="s">
        <v>97</v>
      </c>
    </row>
    <row r="75" spans="1:8" x14ac:dyDescent="0.25">
      <c r="A75" s="421"/>
      <c r="B75" s="422"/>
      <c r="C75" s="4" t="s">
        <v>855</v>
      </c>
      <c r="D75" s="168">
        <v>0</v>
      </c>
      <c r="E75" s="168">
        <v>0</v>
      </c>
      <c r="F75" s="168">
        <v>0</v>
      </c>
      <c r="G75" s="168">
        <v>0</v>
      </c>
      <c r="H75" s="168" t="s">
        <v>97</v>
      </c>
    </row>
    <row r="76" spans="1:8" x14ac:dyDescent="0.25">
      <c r="A76" s="421"/>
      <c r="B76" s="422"/>
      <c r="C76" s="4" t="s">
        <v>856</v>
      </c>
      <c r="D76" s="168">
        <v>0</v>
      </c>
      <c r="E76" s="168">
        <v>0</v>
      </c>
      <c r="F76" s="168">
        <v>0</v>
      </c>
      <c r="G76" s="168">
        <v>0</v>
      </c>
      <c r="H76" s="168" t="s">
        <v>97</v>
      </c>
    </row>
    <row r="77" spans="1:8" ht="18.75" customHeight="1" x14ac:dyDescent="0.25">
      <c r="A77" s="441" t="s">
        <v>69</v>
      </c>
      <c r="B77" s="428" t="s">
        <v>866</v>
      </c>
      <c r="C77" s="33" t="s">
        <v>852</v>
      </c>
      <c r="D77" s="166">
        <f>D78+D80+D81</f>
        <v>4882</v>
      </c>
      <c r="E77" s="166">
        <f>E78+E79+E80+E81</f>
        <v>100</v>
      </c>
      <c r="F77" s="166">
        <f>F78+F79+F80+F81</f>
        <v>544.20000000000005</v>
      </c>
      <c r="G77" s="166">
        <f>G78+G79+G80+G81</f>
        <v>99.999999999999986</v>
      </c>
      <c r="H77" s="166">
        <f>F77/D77*100-100</f>
        <v>-88.852929127406796</v>
      </c>
    </row>
    <row r="78" spans="1:8" ht="36.75" customHeight="1" x14ac:dyDescent="0.25">
      <c r="A78" s="441"/>
      <c r="B78" s="428"/>
      <c r="C78" s="33" t="s">
        <v>853</v>
      </c>
      <c r="D78" s="166">
        <f>D83+D88</f>
        <v>1732</v>
      </c>
      <c r="E78" s="166">
        <f>D78/D77*100</f>
        <v>35.477263416632525</v>
      </c>
      <c r="F78" s="166">
        <f>F83+F88</f>
        <v>42.2</v>
      </c>
      <c r="G78" s="166">
        <f>F78/F77*100</f>
        <v>7.7545020213156928</v>
      </c>
      <c r="H78" s="166">
        <f>F78/D78*100-100</f>
        <v>-97.5635103926097</v>
      </c>
    </row>
    <row r="79" spans="1:8" ht="18.75" customHeight="1" x14ac:dyDescent="0.25">
      <c r="A79" s="441"/>
      <c r="B79" s="428"/>
      <c r="C79" s="33" t="s">
        <v>854</v>
      </c>
      <c r="D79" s="166">
        <v>0</v>
      </c>
      <c r="E79" s="166">
        <v>0</v>
      </c>
      <c r="F79" s="166">
        <v>0</v>
      </c>
      <c r="G79" s="166">
        <v>0</v>
      </c>
      <c r="H79" s="166" t="s">
        <v>97</v>
      </c>
    </row>
    <row r="80" spans="1:8" ht="18.75" customHeight="1" x14ac:dyDescent="0.25">
      <c r="A80" s="441"/>
      <c r="B80" s="428"/>
      <c r="C80" s="33" t="s">
        <v>855</v>
      </c>
      <c r="D80" s="166">
        <f>D95</f>
        <v>1314</v>
      </c>
      <c r="E80" s="166">
        <f>D80/D77*100</f>
        <v>26.91519868906186</v>
      </c>
      <c r="F80" s="166">
        <f>F95</f>
        <v>335.1</v>
      </c>
      <c r="G80" s="166">
        <f>F80/F77*100</f>
        <v>61.576626240352809</v>
      </c>
      <c r="H80" s="166">
        <f>F80/D80*100-100</f>
        <v>-74.497716894977174</v>
      </c>
    </row>
    <row r="81" spans="1:8" ht="18.75" customHeight="1" x14ac:dyDescent="0.25">
      <c r="A81" s="441"/>
      <c r="B81" s="428"/>
      <c r="C81" s="33" t="s">
        <v>856</v>
      </c>
      <c r="D81" s="166">
        <f>D86+D91</f>
        <v>1836</v>
      </c>
      <c r="E81" s="166">
        <f>D81/D77*100</f>
        <v>37.607537894305615</v>
      </c>
      <c r="F81" s="166">
        <f>F86+F91</f>
        <v>166.9</v>
      </c>
      <c r="G81" s="166">
        <f>F81/F77*100</f>
        <v>30.668871738331493</v>
      </c>
      <c r="H81" s="166">
        <f>F81/D81*100-100</f>
        <v>-90.909586056644883</v>
      </c>
    </row>
    <row r="82" spans="1:8" ht="15.75" customHeight="1" x14ac:dyDescent="0.25">
      <c r="A82" s="421" t="s">
        <v>73</v>
      </c>
      <c r="B82" s="422" t="s">
        <v>867</v>
      </c>
      <c r="C82" s="4" t="s">
        <v>852</v>
      </c>
      <c r="D82" s="168">
        <f>D83+D86</f>
        <v>3543</v>
      </c>
      <c r="E82" s="168">
        <f>E83+E84+E85+E86</f>
        <v>100</v>
      </c>
      <c r="F82" s="168">
        <f>F83+F84+F85+F86</f>
        <v>209.10000000000002</v>
      </c>
      <c r="G82" s="91">
        <f>G83+G84+G85+G86</f>
        <v>100</v>
      </c>
      <c r="H82" s="91">
        <f>F82/D82*100-100</f>
        <v>-94.098221845893306</v>
      </c>
    </row>
    <row r="83" spans="1:8" ht="35.25" customHeight="1" x14ac:dyDescent="0.25">
      <c r="A83" s="421"/>
      <c r="B83" s="422"/>
      <c r="C83" s="4" t="s">
        <v>853</v>
      </c>
      <c r="D83" s="168">
        <v>1707</v>
      </c>
      <c r="E83" s="168">
        <f>D83/D82*100</f>
        <v>48.179508890770535</v>
      </c>
      <c r="F83" s="168">
        <v>42.2</v>
      </c>
      <c r="G83" s="91">
        <f>F83/F82*100</f>
        <v>20.181731229076995</v>
      </c>
      <c r="H83" s="91">
        <f>F83/D83*100-100</f>
        <v>-97.527826596367902</v>
      </c>
    </row>
    <row r="84" spans="1:8" x14ac:dyDescent="0.25">
      <c r="A84" s="421"/>
      <c r="B84" s="422"/>
      <c r="C84" s="4" t="s">
        <v>854</v>
      </c>
      <c r="D84" s="168">
        <v>0</v>
      </c>
      <c r="E84" s="168">
        <v>0</v>
      </c>
      <c r="F84" s="168">
        <v>0</v>
      </c>
      <c r="G84" s="91">
        <v>0</v>
      </c>
      <c r="H84" s="91" t="s">
        <v>97</v>
      </c>
    </row>
    <row r="85" spans="1:8" x14ac:dyDescent="0.25">
      <c r="A85" s="421"/>
      <c r="B85" s="422"/>
      <c r="C85" s="4" t="s">
        <v>855</v>
      </c>
      <c r="D85" s="168">
        <v>0</v>
      </c>
      <c r="E85" s="168">
        <v>0</v>
      </c>
      <c r="F85" s="168">
        <v>0</v>
      </c>
      <c r="G85" s="91">
        <v>0</v>
      </c>
      <c r="H85" s="91" t="s">
        <v>97</v>
      </c>
    </row>
    <row r="86" spans="1:8" x14ac:dyDescent="0.25">
      <c r="A86" s="421"/>
      <c r="B86" s="422"/>
      <c r="C86" s="4" t="s">
        <v>856</v>
      </c>
      <c r="D86" s="168">
        <v>1836</v>
      </c>
      <c r="E86" s="168">
        <f>D86/D82*100</f>
        <v>51.820491109229472</v>
      </c>
      <c r="F86" s="168">
        <v>166.9</v>
      </c>
      <c r="G86" s="91">
        <f>F86/F82*100</f>
        <v>79.818268770922998</v>
      </c>
      <c r="H86" s="91">
        <f>F86/D86*100-100</f>
        <v>-90.909586056644883</v>
      </c>
    </row>
    <row r="87" spans="1:8" ht="15.75" customHeight="1" x14ac:dyDescent="0.25">
      <c r="A87" s="421" t="s">
        <v>77</v>
      </c>
      <c r="B87" s="422" t="s">
        <v>868</v>
      </c>
      <c r="C87" s="4" t="s">
        <v>852</v>
      </c>
      <c r="D87" s="168">
        <f>D88+D91</f>
        <v>25</v>
      </c>
      <c r="E87" s="168">
        <f>E88+E89+E90+E91</f>
        <v>100</v>
      </c>
      <c r="F87" s="168">
        <f>F88+F89+F90+F91</f>
        <v>0</v>
      </c>
      <c r="G87" s="91">
        <f>G88+G89+G90+G91</f>
        <v>0</v>
      </c>
      <c r="H87" s="91">
        <f>F87/D87*100-100</f>
        <v>-100</v>
      </c>
    </row>
    <row r="88" spans="1:8" ht="32.25" customHeight="1" x14ac:dyDescent="0.25">
      <c r="A88" s="421"/>
      <c r="B88" s="422"/>
      <c r="C88" s="4" t="s">
        <v>853</v>
      </c>
      <c r="D88" s="168">
        <v>25</v>
      </c>
      <c r="E88" s="168">
        <f>D88/D87*100</f>
        <v>100</v>
      </c>
      <c r="F88" s="168">
        <v>0</v>
      </c>
      <c r="G88" s="91">
        <v>0</v>
      </c>
      <c r="H88" s="91">
        <f>F88/D88*100-100</f>
        <v>-100</v>
      </c>
    </row>
    <row r="89" spans="1:8" x14ac:dyDescent="0.25">
      <c r="A89" s="421"/>
      <c r="B89" s="422"/>
      <c r="C89" s="4" t="s">
        <v>854</v>
      </c>
      <c r="D89" s="168">
        <v>0</v>
      </c>
      <c r="E89" s="168">
        <v>0</v>
      </c>
      <c r="F89" s="168">
        <v>0</v>
      </c>
      <c r="G89" s="91">
        <v>0</v>
      </c>
      <c r="H89" s="91" t="s">
        <v>97</v>
      </c>
    </row>
    <row r="90" spans="1:8" x14ac:dyDescent="0.25">
      <c r="A90" s="421"/>
      <c r="B90" s="422"/>
      <c r="C90" s="4" t="s">
        <v>855</v>
      </c>
      <c r="D90" s="168">
        <v>0</v>
      </c>
      <c r="E90" s="168">
        <v>0</v>
      </c>
      <c r="F90" s="168">
        <v>0</v>
      </c>
      <c r="G90" s="91">
        <v>0</v>
      </c>
      <c r="H90" s="91" t="s">
        <v>97</v>
      </c>
    </row>
    <row r="91" spans="1:8" x14ac:dyDescent="0.25">
      <c r="A91" s="421"/>
      <c r="B91" s="422"/>
      <c r="C91" s="4" t="s">
        <v>856</v>
      </c>
      <c r="D91" s="168">
        <v>0</v>
      </c>
      <c r="E91" s="168">
        <v>0</v>
      </c>
      <c r="F91" s="168">
        <v>0</v>
      </c>
      <c r="G91" s="91">
        <v>0</v>
      </c>
      <c r="H91" s="91" t="s">
        <v>97</v>
      </c>
    </row>
    <row r="92" spans="1:8" ht="15.75" customHeight="1" x14ac:dyDescent="0.25">
      <c r="A92" s="421" t="s">
        <v>80</v>
      </c>
      <c r="B92" s="422" t="s">
        <v>869</v>
      </c>
      <c r="C92" s="4" t="s">
        <v>852</v>
      </c>
      <c r="D92" s="168">
        <f>D95</f>
        <v>1314</v>
      </c>
      <c r="E92" s="168">
        <f>E93+E94+E95+E96</f>
        <v>100</v>
      </c>
      <c r="F92" s="168">
        <f>F95</f>
        <v>335.1</v>
      </c>
      <c r="G92" s="192">
        <f>G93+G94+G95+G96</f>
        <v>100</v>
      </c>
      <c r="H92" s="192">
        <f>F92/D92*100-100</f>
        <v>-74.497716894977174</v>
      </c>
    </row>
    <row r="93" spans="1:8" ht="33.75" customHeight="1" x14ac:dyDescent="0.25">
      <c r="A93" s="421"/>
      <c r="B93" s="422"/>
      <c r="C93" s="4" t="s">
        <v>853</v>
      </c>
      <c r="D93" s="168">
        <v>0</v>
      </c>
      <c r="E93" s="168">
        <v>0</v>
      </c>
      <c r="F93" s="168">
        <v>0</v>
      </c>
      <c r="G93" s="192">
        <v>0</v>
      </c>
      <c r="H93" s="192" t="s">
        <v>97</v>
      </c>
    </row>
    <row r="94" spans="1:8" x14ac:dyDescent="0.25">
      <c r="A94" s="421"/>
      <c r="B94" s="422"/>
      <c r="C94" s="4" t="s">
        <v>854</v>
      </c>
      <c r="D94" s="168">
        <v>0</v>
      </c>
      <c r="E94" s="168">
        <v>0</v>
      </c>
      <c r="F94" s="168">
        <v>0</v>
      </c>
      <c r="G94" s="192">
        <v>0</v>
      </c>
      <c r="H94" s="192" t="s">
        <v>97</v>
      </c>
    </row>
    <row r="95" spans="1:8" x14ac:dyDescent="0.25">
      <c r="A95" s="421"/>
      <c r="B95" s="422"/>
      <c r="C95" s="4" t="s">
        <v>855</v>
      </c>
      <c r="D95" s="168">
        <v>1314</v>
      </c>
      <c r="E95" s="168">
        <f>D95/D92*100</f>
        <v>100</v>
      </c>
      <c r="F95" s="168">
        <v>335.1</v>
      </c>
      <c r="G95" s="192">
        <f>F95/F92*100</f>
        <v>100</v>
      </c>
      <c r="H95" s="192">
        <f>F95/D95*100-100</f>
        <v>-74.497716894977174</v>
      </c>
    </row>
    <row r="96" spans="1:8" x14ac:dyDescent="0.25">
      <c r="A96" s="421"/>
      <c r="B96" s="422"/>
      <c r="C96" s="4" t="s">
        <v>856</v>
      </c>
      <c r="D96" s="168">
        <v>0</v>
      </c>
      <c r="E96" s="168">
        <v>0</v>
      </c>
      <c r="F96" s="168">
        <v>0</v>
      </c>
      <c r="G96" s="192">
        <v>0</v>
      </c>
      <c r="H96" s="192" t="s">
        <v>97</v>
      </c>
    </row>
    <row r="97" spans="1:8" s="9" customFormat="1" x14ac:dyDescent="0.25">
      <c r="A97" s="441" t="s">
        <v>870</v>
      </c>
      <c r="B97" s="428" t="s">
        <v>84</v>
      </c>
      <c r="C97" s="33" t="s">
        <v>852</v>
      </c>
      <c r="D97" s="166">
        <f>D98</f>
        <v>10653</v>
      </c>
      <c r="E97" s="166">
        <f>E98+E99+E100+E101</f>
        <v>100</v>
      </c>
      <c r="F97" s="166">
        <f>F98+F99+F100+F101</f>
        <v>2468.5</v>
      </c>
      <c r="G97" s="166">
        <f>G98+G99+G100+G101</f>
        <v>100</v>
      </c>
      <c r="H97" s="166">
        <f>F97/D97*100-100</f>
        <v>-76.828123533277008</v>
      </c>
    </row>
    <row r="98" spans="1:8" s="9" customFormat="1" ht="31.5" x14ac:dyDescent="0.25">
      <c r="A98" s="441"/>
      <c r="B98" s="428"/>
      <c r="C98" s="33" t="s">
        <v>853</v>
      </c>
      <c r="D98" s="166">
        <f>D103+D108+D113</f>
        <v>10653</v>
      </c>
      <c r="E98" s="166">
        <f>D98/D97*100</f>
        <v>100</v>
      </c>
      <c r="F98" s="166">
        <f>F103+F108+F113</f>
        <v>2468.5</v>
      </c>
      <c r="G98" s="166">
        <f>F98/F97*100</f>
        <v>100</v>
      </c>
      <c r="H98" s="166">
        <f>F98/D98*100-100</f>
        <v>-76.828123533277008</v>
      </c>
    </row>
    <row r="99" spans="1:8" s="9" customFormat="1" x14ac:dyDescent="0.25">
      <c r="A99" s="441"/>
      <c r="B99" s="428"/>
      <c r="C99" s="33" t="s">
        <v>854</v>
      </c>
      <c r="D99" s="166">
        <v>0</v>
      </c>
      <c r="E99" s="166">
        <v>0</v>
      </c>
      <c r="F99" s="166">
        <v>0</v>
      </c>
      <c r="G99" s="166">
        <v>0</v>
      </c>
      <c r="H99" s="166" t="s">
        <v>97</v>
      </c>
    </row>
    <row r="100" spans="1:8" s="9" customFormat="1" x14ac:dyDescent="0.25">
      <c r="A100" s="441"/>
      <c r="B100" s="428"/>
      <c r="C100" s="33" t="s">
        <v>855</v>
      </c>
      <c r="D100" s="166">
        <v>0</v>
      </c>
      <c r="E100" s="166">
        <v>0</v>
      </c>
      <c r="F100" s="166">
        <v>0</v>
      </c>
      <c r="G100" s="166">
        <v>0</v>
      </c>
      <c r="H100" s="166" t="s">
        <v>97</v>
      </c>
    </row>
    <row r="101" spans="1:8" s="9" customFormat="1" x14ac:dyDescent="0.25">
      <c r="A101" s="441"/>
      <c r="B101" s="428"/>
      <c r="C101" s="33" t="s">
        <v>856</v>
      </c>
      <c r="D101" s="166">
        <v>0</v>
      </c>
      <c r="E101" s="166">
        <v>0</v>
      </c>
      <c r="F101" s="166">
        <v>0</v>
      </c>
      <c r="G101" s="166">
        <v>0</v>
      </c>
      <c r="H101" s="166" t="s">
        <v>97</v>
      </c>
    </row>
    <row r="102" spans="1:8" ht="15.75" customHeight="1" x14ac:dyDescent="0.25">
      <c r="A102" s="421" t="s">
        <v>86</v>
      </c>
      <c r="B102" s="422" t="s">
        <v>87</v>
      </c>
      <c r="C102" s="4" t="s">
        <v>852</v>
      </c>
      <c r="D102" s="168">
        <f>D103+D104+D105+D106</f>
        <v>8825</v>
      </c>
      <c r="E102" s="168">
        <f>D103/D102*100</f>
        <v>100</v>
      </c>
      <c r="F102" s="168">
        <f>F103+F104+F105+F106</f>
        <v>2114.6999999999998</v>
      </c>
      <c r="G102" s="192">
        <f>G103+G104+G105+G106</f>
        <v>100</v>
      </c>
      <c r="H102" s="192">
        <f>F102/D102*100-100</f>
        <v>-76.037393767705382</v>
      </c>
    </row>
    <row r="103" spans="1:8" ht="32.25" customHeight="1" x14ac:dyDescent="0.25">
      <c r="A103" s="421"/>
      <c r="B103" s="422"/>
      <c r="C103" s="4" t="s">
        <v>853</v>
      </c>
      <c r="D103" s="168">
        <v>8825</v>
      </c>
      <c r="E103" s="168">
        <f>D103/D102*100</f>
        <v>100</v>
      </c>
      <c r="F103" s="168">
        <v>2114.6999999999998</v>
      </c>
      <c r="G103" s="192">
        <f>F103/F102*100</f>
        <v>100</v>
      </c>
      <c r="H103" s="192">
        <f>F103/D103*100-100</f>
        <v>-76.037393767705382</v>
      </c>
    </row>
    <row r="104" spans="1:8" x14ac:dyDescent="0.25">
      <c r="A104" s="421"/>
      <c r="B104" s="422"/>
      <c r="C104" s="4" t="s">
        <v>854</v>
      </c>
      <c r="D104" s="168">
        <v>0</v>
      </c>
      <c r="E104" s="168">
        <v>0</v>
      </c>
      <c r="F104" s="168">
        <v>0</v>
      </c>
      <c r="G104" s="168">
        <v>0</v>
      </c>
      <c r="H104" s="192" t="s">
        <v>97</v>
      </c>
    </row>
    <row r="105" spans="1:8" x14ac:dyDescent="0.25">
      <c r="A105" s="421"/>
      <c r="B105" s="422"/>
      <c r="C105" s="4" t="s">
        <v>855</v>
      </c>
      <c r="D105" s="168">
        <v>0</v>
      </c>
      <c r="E105" s="168">
        <v>0</v>
      </c>
      <c r="F105" s="168">
        <v>0</v>
      </c>
      <c r="G105" s="168">
        <v>0</v>
      </c>
      <c r="H105" s="192" t="s">
        <v>97</v>
      </c>
    </row>
    <row r="106" spans="1:8" x14ac:dyDescent="0.25">
      <c r="A106" s="421"/>
      <c r="B106" s="422"/>
      <c r="C106" s="4" t="s">
        <v>856</v>
      </c>
      <c r="D106" s="168">
        <v>0</v>
      </c>
      <c r="E106" s="168">
        <v>0</v>
      </c>
      <c r="F106" s="168">
        <v>0</v>
      </c>
      <c r="G106" s="168">
        <v>0</v>
      </c>
      <c r="H106" s="192" t="s">
        <v>97</v>
      </c>
    </row>
    <row r="107" spans="1:8" x14ac:dyDescent="0.25">
      <c r="A107" s="421" t="s">
        <v>89</v>
      </c>
      <c r="B107" s="422" t="s">
        <v>90</v>
      </c>
      <c r="C107" s="4" t="s">
        <v>852</v>
      </c>
      <c r="D107" s="168">
        <f>D108</f>
        <v>1528</v>
      </c>
      <c r="E107" s="168">
        <f>E108+E109+E110+E111</f>
        <v>100</v>
      </c>
      <c r="F107" s="168">
        <f>F108</f>
        <v>353.8</v>
      </c>
      <c r="G107" s="192">
        <f>G108+G109+G110+G111</f>
        <v>100</v>
      </c>
      <c r="H107" s="192">
        <f>F107/D107*100-100</f>
        <v>-76.845549738219887</v>
      </c>
    </row>
    <row r="108" spans="1:8" ht="31.5" x14ac:dyDescent="0.25">
      <c r="A108" s="421"/>
      <c r="B108" s="422"/>
      <c r="C108" s="4" t="s">
        <v>853</v>
      </c>
      <c r="D108" s="168">
        <v>1528</v>
      </c>
      <c r="E108" s="168">
        <f>D108/D107*100</f>
        <v>100</v>
      </c>
      <c r="F108" s="168">
        <v>353.8</v>
      </c>
      <c r="G108" s="192">
        <f>F108/F107*100</f>
        <v>100</v>
      </c>
      <c r="H108" s="192">
        <f>F108/D108*100-100</f>
        <v>-76.845549738219887</v>
      </c>
    </row>
    <row r="109" spans="1:8" x14ac:dyDescent="0.25">
      <c r="A109" s="421"/>
      <c r="B109" s="422"/>
      <c r="C109" s="4" t="s">
        <v>854</v>
      </c>
      <c r="D109" s="168">
        <v>0</v>
      </c>
      <c r="E109" s="168">
        <v>0</v>
      </c>
      <c r="F109" s="168">
        <v>0</v>
      </c>
      <c r="G109" s="192">
        <v>0</v>
      </c>
      <c r="H109" s="192" t="s">
        <v>97</v>
      </c>
    </row>
    <row r="110" spans="1:8" x14ac:dyDescent="0.25">
      <c r="A110" s="421"/>
      <c r="B110" s="422"/>
      <c r="C110" s="4" t="s">
        <v>855</v>
      </c>
      <c r="D110" s="168">
        <v>0</v>
      </c>
      <c r="E110" s="168">
        <v>0</v>
      </c>
      <c r="F110" s="168">
        <v>0</v>
      </c>
      <c r="G110" s="192">
        <v>0</v>
      </c>
      <c r="H110" s="192" t="s">
        <v>97</v>
      </c>
    </row>
    <row r="111" spans="1:8" x14ac:dyDescent="0.25">
      <c r="A111" s="421"/>
      <c r="B111" s="422"/>
      <c r="C111" s="4" t="s">
        <v>856</v>
      </c>
      <c r="D111" s="168">
        <v>0</v>
      </c>
      <c r="E111" s="168">
        <v>0</v>
      </c>
      <c r="F111" s="168">
        <v>0</v>
      </c>
      <c r="G111" s="192">
        <v>0</v>
      </c>
      <c r="H111" s="192" t="s">
        <v>97</v>
      </c>
    </row>
    <row r="112" spans="1:8" x14ac:dyDescent="0.25">
      <c r="A112" s="421" t="s">
        <v>1329</v>
      </c>
      <c r="B112" s="456" t="s">
        <v>1330</v>
      </c>
      <c r="C112" s="138" t="s">
        <v>852</v>
      </c>
      <c r="D112" s="192">
        <f>D113+D114+D115+D116</f>
        <v>300</v>
      </c>
      <c r="E112" s="192">
        <f>E113+E114+E115+E116</f>
        <v>100</v>
      </c>
      <c r="F112" s="192">
        <f>F113+F114+F115+F116</f>
        <v>0</v>
      </c>
      <c r="G112" s="192">
        <f>G113+G114+G115+G116</f>
        <v>0</v>
      </c>
      <c r="H112" s="192">
        <f>F112/D112*100-100</f>
        <v>-100</v>
      </c>
    </row>
    <row r="113" spans="1:8" ht="31.5" x14ac:dyDescent="0.25">
      <c r="A113" s="421"/>
      <c r="B113" s="457"/>
      <c r="C113" s="139" t="s">
        <v>853</v>
      </c>
      <c r="D113" s="192">
        <v>300</v>
      </c>
      <c r="E113" s="192">
        <f>D113/D112*100</f>
        <v>100</v>
      </c>
      <c r="F113" s="192">
        <v>0</v>
      </c>
      <c r="G113" s="192">
        <v>0</v>
      </c>
      <c r="H113" s="192">
        <f>F113/D113*100-100</f>
        <v>-100</v>
      </c>
    </row>
    <row r="114" spans="1:8" x14ac:dyDescent="0.25">
      <c r="A114" s="421"/>
      <c r="B114" s="457"/>
      <c r="C114" s="140" t="s">
        <v>854</v>
      </c>
      <c r="D114" s="168">
        <v>0</v>
      </c>
      <c r="E114" s="168">
        <v>0</v>
      </c>
      <c r="F114" s="168">
        <v>0</v>
      </c>
      <c r="G114" s="192">
        <v>0</v>
      </c>
      <c r="H114" s="192" t="s">
        <v>97</v>
      </c>
    </row>
    <row r="115" spans="1:8" x14ac:dyDescent="0.25">
      <c r="A115" s="421"/>
      <c r="B115" s="457"/>
      <c r="C115" s="140" t="s">
        <v>855</v>
      </c>
      <c r="D115" s="168">
        <v>0</v>
      </c>
      <c r="E115" s="168">
        <v>0</v>
      </c>
      <c r="F115" s="168">
        <v>0</v>
      </c>
      <c r="G115" s="192">
        <v>0</v>
      </c>
      <c r="H115" s="192" t="s">
        <v>97</v>
      </c>
    </row>
    <row r="116" spans="1:8" x14ac:dyDescent="0.25">
      <c r="A116" s="421"/>
      <c r="B116" s="458"/>
      <c r="C116" s="140" t="s">
        <v>856</v>
      </c>
      <c r="D116" s="168">
        <v>0</v>
      </c>
      <c r="E116" s="168">
        <v>0</v>
      </c>
      <c r="F116" s="168">
        <v>0</v>
      </c>
      <c r="G116" s="192">
        <v>0</v>
      </c>
      <c r="H116" s="192" t="s">
        <v>97</v>
      </c>
    </row>
    <row r="117" spans="1:8" s="12" customFormat="1" ht="19.5" customHeight="1" x14ac:dyDescent="0.25">
      <c r="A117" s="454">
        <v>2</v>
      </c>
      <c r="B117" s="455" t="s">
        <v>977</v>
      </c>
      <c r="C117" s="144" t="s">
        <v>852</v>
      </c>
      <c r="D117" s="165">
        <f>D118+D119+D120+D121</f>
        <v>1581468</v>
      </c>
      <c r="E117" s="165">
        <f>SUM(E118:E121)</f>
        <v>100</v>
      </c>
      <c r="F117" s="165">
        <f>F118+F119+F120+F121</f>
        <v>327821.7</v>
      </c>
      <c r="G117" s="165">
        <f t="shared" ref="G117" si="0">SUM(G118:G121)</f>
        <v>100</v>
      </c>
      <c r="H117" s="165">
        <f t="shared" ref="H117:H138" si="1">F117/D117*100-100</f>
        <v>-79.271050694671032</v>
      </c>
    </row>
    <row r="118" spans="1:8" s="12" customFormat="1" ht="31.5" x14ac:dyDescent="0.25">
      <c r="A118" s="454"/>
      <c r="B118" s="455"/>
      <c r="C118" s="144" t="s">
        <v>853</v>
      </c>
      <c r="D118" s="165">
        <v>625204</v>
      </c>
      <c r="E118" s="165">
        <f>D118/D117*100</f>
        <v>39.533142624447663</v>
      </c>
      <c r="F118" s="165">
        <v>149620.29999999999</v>
      </c>
      <c r="G118" s="165">
        <f t="shared" ref="G118:G143" si="2">F118/F117*100</f>
        <v>45.640755325227097</v>
      </c>
      <c r="H118" s="165">
        <f t="shared" si="1"/>
        <v>-76.068563220964677</v>
      </c>
    </row>
    <row r="119" spans="1:8" s="12" customFormat="1" x14ac:dyDescent="0.25">
      <c r="A119" s="454"/>
      <c r="B119" s="455"/>
      <c r="C119" s="144" t="s">
        <v>854</v>
      </c>
      <c r="D119" s="165">
        <v>0</v>
      </c>
      <c r="E119" s="165">
        <f>D119/D117*100</f>
        <v>0</v>
      </c>
      <c r="F119" s="165">
        <v>0</v>
      </c>
      <c r="G119" s="165">
        <f t="shared" ref="G119:G144" si="3">F119/F117*100</f>
        <v>0</v>
      </c>
      <c r="H119" s="165" t="s">
        <v>97</v>
      </c>
    </row>
    <row r="120" spans="1:8" s="12" customFormat="1" x14ac:dyDescent="0.25">
      <c r="A120" s="454"/>
      <c r="B120" s="455"/>
      <c r="C120" s="144" t="s">
        <v>855</v>
      </c>
      <c r="D120" s="165">
        <v>831943</v>
      </c>
      <c r="E120" s="165">
        <f t="shared" ref="E120:E145" si="4">D120/D117*100</f>
        <v>52.605743524371029</v>
      </c>
      <c r="F120" s="165">
        <v>152954.1</v>
      </c>
      <c r="G120" s="165">
        <f t="shared" ref="G120:G145" si="5">F120/F117*100</f>
        <v>46.657710578646864</v>
      </c>
      <c r="H120" s="165">
        <f t="shared" si="1"/>
        <v>-81.614834189361531</v>
      </c>
    </row>
    <row r="121" spans="1:8" s="12" customFormat="1" x14ac:dyDescent="0.25">
      <c r="A121" s="454"/>
      <c r="B121" s="455"/>
      <c r="C121" s="144" t="s">
        <v>856</v>
      </c>
      <c r="D121" s="165">
        <v>124321</v>
      </c>
      <c r="E121" s="165">
        <f t="shared" ref="E121:E149" si="6">D121/D117*100</f>
        <v>7.8611138511813072</v>
      </c>
      <c r="F121" s="165">
        <v>25247.3</v>
      </c>
      <c r="G121" s="165">
        <f t="shared" ref="G121:G146" si="7">F121/F117*100</f>
        <v>7.7015340961260339</v>
      </c>
      <c r="H121" s="165">
        <f t="shared" si="1"/>
        <v>-79.691846108058982</v>
      </c>
    </row>
    <row r="122" spans="1:8" s="9" customFormat="1" ht="22.5" customHeight="1" x14ac:dyDescent="0.25">
      <c r="A122" s="323" t="s">
        <v>95</v>
      </c>
      <c r="B122" s="428" t="s">
        <v>871</v>
      </c>
      <c r="C122" s="82" t="s">
        <v>852</v>
      </c>
      <c r="D122" s="166">
        <f>D123+D124+D125+D126</f>
        <v>532569</v>
      </c>
      <c r="E122" s="188">
        <f t="shared" ref="E122" si="8">SUM(E123:E126)</f>
        <v>100</v>
      </c>
      <c r="F122" s="166">
        <f>F123+F124+F125+F126</f>
        <v>106070.59999999999</v>
      </c>
      <c r="G122" s="188">
        <f t="shared" ref="G122" si="9">SUM(G123:G126)</f>
        <v>100</v>
      </c>
      <c r="H122" s="213">
        <f t="shared" si="1"/>
        <v>-80.083219263607162</v>
      </c>
    </row>
    <row r="123" spans="1:8" s="9" customFormat="1" ht="30.75" customHeight="1" x14ac:dyDescent="0.25">
      <c r="A123" s="323"/>
      <c r="B123" s="428"/>
      <c r="C123" s="82" t="s">
        <v>853</v>
      </c>
      <c r="D123" s="166">
        <v>232702</v>
      </c>
      <c r="E123" s="188">
        <f t="shared" ref="E123:E143" si="10">D123/D122*100</f>
        <v>43.694244313882329</v>
      </c>
      <c r="F123" s="166">
        <v>49339.1</v>
      </c>
      <c r="G123" s="188">
        <f t="shared" si="2"/>
        <v>46.515339783125583</v>
      </c>
      <c r="H123" s="213">
        <f t="shared" si="1"/>
        <v>-78.797302988371399</v>
      </c>
    </row>
    <row r="124" spans="1:8" s="9" customFormat="1" ht="24" customHeight="1" x14ac:dyDescent="0.25">
      <c r="A124" s="323"/>
      <c r="B124" s="428"/>
      <c r="C124" s="82" t="s">
        <v>854</v>
      </c>
      <c r="D124" s="166">
        <v>0</v>
      </c>
      <c r="E124" s="188">
        <f t="shared" ref="E124" si="11">D124/D122*100</f>
        <v>0</v>
      </c>
      <c r="F124" s="166">
        <v>0</v>
      </c>
      <c r="G124" s="188">
        <f t="shared" si="3"/>
        <v>0</v>
      </c>
      <c r="H124" s="213" t="s">
        <v>97</v>
      </c>
    </row>
    <row r="125" spans="1:8" s="9" customFormat="1" x14ac:dyDescent="0.25">
      <c r="A125" s="323"/>
      <c r="B125" s="428"/>
      <c r="C125" s="82" t="s">
        <v>855</v>
      </c>
      <c r="D125" s="166">
        <v>225601</v>
      </c>
      <c r="E125" s="188">
        <f t="shared" si="4"/>
        <v>42.360895959021271</v>
      </c>
      <c r="F125" s="166">
        <v>42430.6</v>
      </c>
      <c r="G125" s="188">
        <f t="shared" si="5"/>
        <v>40.002224933204864</v>
      </c>
      <c r="H125" s="213">
        <f t="shared" si="1"/>
        <v>-81.192193297015535</v>
      </c>
    </row>
    <row r="126" spans="1:8" s="9" customFormat="1" ht="23.25" customHeight="1" x14ac:dyDescent="0.25">
      <c r="A126" s="323"/>
      <c r="B126" s="428"/>
      <c r="C126" s="82" t="s">
        <v>856</v>
      </c>
      <c r="D126" s="166">
        <v>74266</v>
      </c>
      <c r="E126" s="188">
        <f t="shared" si="6"/>
        <v>13.944859727096395</v>
      </c>
      <c r="F126" s="166">
        <v>14300.9</v>
      </c>
      <c r="G126" s="188">
        <f t="shared" si="7"/>
        <v>13.482435283669556</v>
      </c>
      <c r="H126" s="213">
        <f t="shared" si="1"/>
        <v>-80.743678129965261</v>
      </c>
    </row>
    <row r="127" spans="1:8" ht="15" customHeight="1" x14ac:dyDescent="0.25">
      <c r="A127" s="447" t="s">
        <v>982</v>
      </c>
      <c r="B127" s="448" t="s">
        <v>993</v>
      </c>
      <c r="C127" s="19" t="s">
        <v>852</v>
      </c>
      <c r="D127" s="168">
        <f>D128+D129+D130+D131</f>
        <v>225037</v>
      </c>
      <c r="E127" s="190">
        <f t="shared" ref="E127" si="12">SUM(E128:E131)</f>
        <v>100</v>
      </c>
      <c r="F127" s="168">
        <f>F128+F129+F130+F131</f>
        <v>42325</v>
      </c>
      <c r="G127" s="190">
        <f t="shared" ref="G127" si="13">SUM(G128:G131)</f>
        <v>100</v>
      </c>
      <c r="H127" s="214">
        <f t="shared" si="1"/>
        <v>-81.191981762998978</v>
      </c>
    </row>
    <row r="128" spans="1:8" ht="30.75" customHeight="1" x14ac:dyDescent="0.25">
      <c r="A128" s="447"/>
      <c r="B128" s="448"/>
      <c r="C128" s="19" t="s">
        <v>853</v>
      </c>
      <c r="D128" s="167">
        <v>0</v>
      </c>
      <c r="E128" s="190">
        <f t="shared" si="10"/>
        <v>0</v>
      </c>
      <c r="F128" s="167">
        <v>0</v>
      </c>
      <c r="G128" s="190">
        <f t="shared" si="2"/>
        <v>0</v>
      </c>
      <c r="H128" s="214" t="s">
        <v>97</v>
      </c>
    </row>
    <row r="129" spans="1:8" ht="18.75" customHeight="1" x14ac:dyDescent="0.25">
      <c r="A129" s="447"/>
      <c r="B129" s="448"/>
      <c r="C129" s="19" t="s">
        <v>854</v>
      </c>
      <c r="D129" s="167">
        <v>0</v>
      </c>
      <c r="E129" s="190">
        <f t="shared" ref="E129" si="14">D129/D127*100</f>
        <v>0</v>
      </c>
      <c r="F129" s="167">
        <v>0</v>
      </c>
      <c r="G129" s="190">
        <f t="shared" si="3"/>
        <v>0</v>
      </c>
      <c r="H129" s="214" t="s">
        <v>97</v>
      </c>
    </row>
    <row r="130" spans="1:8" ht="21" customHeight="1" x14ac:dyDescent="0.25">
      <c r="A130" s="447"/>
      <c r="B130" s="448"/>
      <c r="C130" s="19" t="s">
        <v>855</v>
      </c>
      <c r="D130" s="168">
        <v>225037</v>
      </c>
      <c r="E130" s="190">
        <f t="shared" si="4"/>
        <v>100</v>
      </c>
      <c r="F130" s="168">
        <v>42325</v>
      </c>
      <c r="G130" s="190">
        <f t="shared" si="5"/>
        <v>100</v>
      </c>
      <c r="H130" s="214">
        <f t="shared" si="1"/>
        <v>-81.191981762998978</v>
      </c>
    </row>
    <row r="131" spans="1:8" ht="23.25" customHeight="1" x14ac:dyDescent="0.25">
      <c r="A131" s="447"/>
      <c r="B131" s="448"/>
      <c r="C131" s="19" t="s">
        <v>856</v>
      </c>
      <c r="D131" s="167">
        <v>0</v>
      </c>
      <c r="E131" s="190">
        <f t="shared" si="6"/>
        <v>0</v>
      </c>
      <c r="F131" s="167">
        <v>0</v>
      </c>
      <c r="G131" s="190">
        <f t="shared" si="7"/>
        <v>0</v>
      </c>
      <c r="H131" s="214" t="s">
        <v>97</v>
      </c>
    </row>
    <row r="132" spans="1:8" ht="33.75" customHeight="1" x14ac:dyDescent="0.25">
      <c r="A132" s="447" t="s">
        <v>983</v>
      </c>
      <c r="B132" s="448" t="s">
        <v>1118</v>
      </c>
      <c r="C132" s="19" t="s">
        <v>852</v>
      </c>
      <c r="D132" s="168">
        <f>D133+D134+D135+D136</f>
        <v>305841</v>
      </c>
      <c r="E132" s="190">
        <f t="shared" ref="E132" si="15">SUM(E133:E136)</f>
        <v>100</v>
      </c>
      <c r="F132" s="168">
        <f>F133+F134+F135+F136</f>
        <v>63480.700000000004</v>
      </c>
      <c r="G132" s="190">
        <f t="shared" ref="G132" si="16">SUM(G133:G136)</f>
        <v>100</v>
      </c>
      <c r="H132" s="214">
        <f t="shared" si="1"/>
        <v>-79.243888164111411</v>
      </c>
    </row>
    <row r="133" spans="1:8" ht="30.75" customHeight="1" x14ac:dyDescent="0.25">
      <c r="A133" s="447"/>
      <c r="B133" s="448"/>
      <c r="C133" s="19" t="s">
        <v>853</v>
      </c>
      <c r="D133" s="168">
        <v>231575</v>
      </c>
      <c r="E133" s="190">
        <f t="shared" si="10"/>
        <v>75.717447954983143</v>
      </c>
      <c r="F133" s="168">
        <v>49179.8</v>
      </c>
      <c r="G133" s="190">
        <f t="shared" si="2"/>
        <v>77.472050560249016</v>
      </c>
      <c r="H133" s="214">
        <f t="shared" si="1"/>
        <v>-78.762906185900903</v>
      </c>
    </row>
    <row r="134" spans="1:8" ht="25.5" customHeight="1" x14ac:dyDescent="0.25">
      <c r="A134" s="447"/>
      <c r="B134" s="448"/>
      <c r="C134" s="19" t="s">
        <v>854</v>
      </c>
      <c r="D134" s="167">
        <v>0</v>
      </c>
      <c r="E134" s="190">
        <f t="shared" ref="E134" si="17">D134/D132*100</f>
        <v>0</v>
      </c>
      <c r="F134" s="167">
        <v>0</v>
      </c>
      <c r="G134" s="190">
        <f t="shared" si="3"/>
        <v>0</v>
      </c>
      <c r="H134" s="214" t="s">
        <v>97</v>
      </c>
    </row>
    <row r="135" spans="1:8" ht="27" customHeight="1" x14ac:dyDescent="0.25">
      <c r="A135" s="447"/>
      <c r="B135" s="448"/>
      <c r="C135" s="19" t="s">
        <v>855</v>
      </c>
      <c r="D135" s="167">
        <v>0</v>
      </c>
      <c r="E135" s="190">
        <f t="shared" si="4"/>
        <v>0</v>
      </c>
      <c r="F135" s="167">
        <v>0</v>
      </c>
      <c r="G135" s="190">
        <f t="shared" si="5"/>
        <v>0</v>
      </c>
      <c r="H135" s="214" t="s">
        <v>97</v>
      </c>
    </row>
    <row r="136" spans="1:8" ht="27.75" customHeight="1" x14ac:dyDescent="0.25">
      <c r="A136" s="447"/>
      <c r="B136" s="448"/>
      <c r="C136" s="19" t="s">
        <v>856</v>
      </c>
      <c r="D136" s="169">
        <v>74266</v>
      </c>
      <c r="E136" s="199">
        <f t="shared" si="6"/>
        <v>24.282552045016857</v>
      </c>
      <c r="F136" s="168">
        <v>14300.9</v>
      </c>
      <c r="G136" s="190">
        <f t="shared" si="7"/>
        <v>22.527949439750977</v>
      </c>
      <c r="H136" s="214">
        <f t="shared" si="1"/>
        <v>-80.743678129965261</v>
      </c>
    </row>
    <row r="137" spans="1:8" ht="22.5" customHeight="1" x14ac:dyDescent="0.25">
      <c r="A137" s="447" t="s">
        <v>984</v>
      </c>
      <c r="B137" s="448" t="s">
        <v>1119</v>
      </c>
      <c r="C137" s="19" t="s">
        <v>852</v>
      </c>
      <c r="D137" s="168">
        <f>D138+D139+D140+D141</f>
        <v>563</v>
      </c>
      <c r="E137" s="190">
        <f t="shared" ref="E137" si="18">SUM(E138:E141)</f>
        <v>100</v>
      </c>
      <c r="F137" s="168">
        <f>F138+F139+F140+F141</f>
        <v>54.2</v>
      </c>
      <c r="G137" s="190">
        <f t="shared" ref="G137" si="19">SUM(G138:G141)</f>
        <v>100</v>
      </c>
      <c r="H137" s="214">
        <f t="shared" si="1"/>
        <v>-90.373001776198933</v>
      </c>
    </row>
    <row r="138" spans="1:8" ht="33" customHeight="1" x14ac:dyDescent="0.25">
      <c r="A138" s="447"/>
      <c r="B138" s="448"/>
      <c r="C138" s="19" t="s">
        <v>853</v>
      </c>
      <c r="D138" s="168">
        <v>563</v>
      </c>
      <c r="E138" s="190">
        <f t="shared" si="10"/>
        <v>100</v>
      </c>
      <c r="F138" s="168">
        <v>54.2</v>
      </c>
      <c r="G138" s="190">
        <f t="shared" si="2"/>
        <v>100</v>
      </c>
      <c r="H138" s="214">
        <f t="shared" si="1"/>
        <v>-90.373001776198933</v>
      </c>
    </row>
    <row r="139" spans="1:8" ht="20.25" customHeight="1" x14ac:dyDescent="0.25">
      <c r="A139" s="447"/>
      <c r="B139" s="448"/>
      <c r="C139" s="19" t="s">
        <v>854</v>
      </c>
      <c r="D139" s="167">
        <v>0</v>
      </c>
      <c r="E139" s="190">
        <f t="shared" ref="E139" si="20">D139/D137*100</f>
        <v>0</v>
      </c>
      <c r="F139" s="167">
        <v>0</v>
      </c>
      <c r="G139" s="190">
        <f t="shared" si="3"/>
        <v>0</v>
      </c>
      <c r="H139" s="214" t="s">
        <v>97</v>
      </c>
    </row>
    <row r="140" spans="1:8" x14ac:dyDescent="0.25">
      <c r="A140" s="447"/>
      <c r="B140" s="448"/>
      <c r="C140" s="19" t="s">
        <v>855</v>
      </c>
      <c r="D140" s="167">
        <v>0</v>
      </c>
      <c r="E140" s="190">
        <f t="shared" si="4"/>
        <v>0</v>
      </c>
      <c r="F140" s="167">
        <v>0</v>
      </c>
      <c r="G140" s="190">
        <f t="shared" si="5"/>
        <v>0</v>
      </c>
      <c r="H140" s="214" t="s">
        <v>97</v>
      </c>
    </row>
    <row r="141" spans="1:8" x14ac:dyDescent="0.25">
      <c r="A141" s="447"/>
      <c r="B141" s="448"/>
      <c r="C141" s="19" t="s">
        <v>856</v>
      </c>
      <c r="D141" s="167">
        <v>0</v>
      </c>
      <c r="E141" s="190">
        <f t="shared" si="6"/>
        <v>0</v>
      </c>
      <c r="F141" s="167">
        <v>0</v>
      </c>
      <c r="G141" s="190">
        <f t="shared" si="7"/>
        <v>0</v>
      </c>
      <c r="H141" s="214" t="s">
        <v>97</v>
      </c>
    </row>
    <row r="142" spans="1:8" s="10" customFormat="1" ht="15" customHeight="1" x14ac:dyDescent="0.25">
      <c r="A142" s="447" t="s">
        <v>985</v>
      </c>
      <c r="B142" s="448" t="s">
        <v>1120</v>
      </c>
      <c r="C142" s="19" t="s">
        <v>852</v>
      </c>
      <c r="D142" s="168">
        <f>D143+D144+D145+D146</f>
        <v>1128</v>
      </c>
      <c r="E142" s="190">
        <f t="shared" ref="E142" si="21">SUM(E143:E146)</f>
        <v>100</v>
      </c>
      <c r="F142" s="168">
        <f>F143+F144+F145+F146</f>
        <v>210.7</v>
      </c>
      <c r="G142" s="190">
        <f t="shared" ref="G142" si="22">SUM(G143:G146)</f>
        <v>100</v>
      </c>
      <c r="H142" s="214">
        <f t="shared" ref="H142:H207" si="23">F142/D142*100-100</f>
        <v>-81.320921985815602</v>
      </c>
    </row>
    <row r="143" spans="1:8" s="10" customFormat="1" ht="31.5" customHeight="1" x14ac:dyDescent="0.25">
      <c r="A143" s="447"/>
      <c r="B143" s="448"/>
      <c r="C143" s="19" t="s">
        <v>853</v>
      </c>
      <c r="D143" s="168">
        <v>564</v>
      </c>
      <c r="E143" s="190">
        <f t="shared" si="10"/>
        <v>50</v>
      </c>
      <c r="F143" s="168">
        <v>105.1</v>
      </c>
      <c r="G143" s="190">
        <f t="shared" si="2"/>
        <v>49.881347887992405</v>
      </c>
      <c r="H143" s="214">
        <f t="shared" si="23"/>
        <v>-81.365248226950357</v>
      </c>
    </row>
    <row r="144" spans="1:8" s="10" customFormat="1" ht="15" customHeight="1" x14ac:dyDescent="0.25">
      <c r="A144" s="447"/>
      <c r="B144" s="448"/>
      <c r="C144" s="19" t="s">
        <v>854</v>
      </c>
      <c r="D144" s="167">
        <v>0</v>
      </c>
      <c r="E144" s="190">
        <f t="shared" ref="E144" si="24">D144/D142*100</f>
        <v>0</v>
      </c>
      <c r="F144" s="167">
        <v>0</v>
      </c>
      <c r="G144" s="190">
        <f t="shared" si="3"/>
        <v>0</v>
      </c>
      <c r="H144" s="214" t="s">
        <v>97</v>
      </c>
    </row>
    <row r="145" spans="1:8" s="10" customFormat="1" ht="15" customHeight="1" x14ac:dyDescent="0.25">
      <c r="A145" s="447"/>
      <c r="B145" s="448"/>
      <c r="C145" s="19" t="s">
        <v>855</v>
      </c>
      <c r="D145" s="168">
        <v>564</v>
      </c>
      <c r="E145" s="190">
        <f t="shared" si="4"/>
        <v>50</v>
      </c>
      <c r="F145" s="168">
        <v>105.6</v>
      </c>
      <c r="G145" s="190">
        <f t="shared" si="5"/>
        <v>50.118652112007588</v>
      </c>
      <c r="H145" s="214">
        <f t="shared" si="23"/>
        <v>-81.276595744680847</v>
      </c>
    </row>
    <row r="146" spans="1:8" s="10" customFormat="1" ht="15" customHeight="1" x14ac:dyDescent="0.25">
      <c r="A146" s="447"/>
      <c r="B146" s="448"/>
      <c r="C146" s="19" t="s">
        <v>856</v>
      </c>
      <c r="D146" s="167">
        <v>0</v>
      </c>
      <c r="E146" s="190">
        <f t="shared" si="6"/>
        <v>0</v>
      </c>
      <c r="F146" s="167">
        <v>0</v>
      </c>
      <c r="G146" s="190">
        <f t="shared" si="7"/>
        <v>0</v>
      </c>
      <c r="H146" s="214" t="s">
        <v>97</v>
      </c>
    </row>
    <row r="147" spans="1:8" ht="18.75" hidden="1" customHeight="1" x14ac:dyDescent="0.25">
      <c r="A147" s="447" t="s">
        <v>987</v>
      </c>
      <c r="B147" s="448" t="s">
        <v>1250</v>
      </c>
      <c r="C147" s="19" t="s">
        <v>852</v>
      </c>
      <c r="D147" s="168">
        <f>D148+D149+D150+D151</f>
        <v>0</v>
      </c>
      <c r="E147" s="190">
        <f t="shared" si="6"/>
        <v>0</v>
      </c>
      <c r="F147" s="168">
        <f>F148+F149+F150+F151</f>
        <v>0</v>
      </c>
      <c r="G147" s="190">
        <v>0</v>
      </c>
      <c r="H147" s="214" t="s">
        <v>97</v>
      </c>
    </row>
    <row r="148" spans="1:8" ht="34.5" hidden="1" customHeight="1" x14ac:dyDescent="0.25">
      <c r="A148" s="447"/>
      <c r="B148" s="448"/>
      <c r="C148" s="19" t="s">
        <v>853</v>
      </c>
      <c r="D148" s="167">
        <v>0</v>
      </c>
      <c r="E148" s="190">
        <v>0</v>
      </c>
      <c r="F148" s="167">
        <v>0</v>
      </c>
      <c r="G148" s="190">
        <v>0</v>
      </c>
      <c r="H148" s="214" t="s">
        <v>97</v>
      </c>
    </row>
    <row r="149" spans="1:8" ht="21" hidden="1" customHeight="1" x14ac:dyDescent="0.25">
      <c r="A149" s="447"/>
      <c r="B149" s="448"/>
      <c r="C149" s="19" t="s">
        <v>854</v>
      </c>
      <c r="D149" s="167">
        <v>0</v>
      </c>
      <c r="E149" s="190">
        <f t="shared" si="6"/>
        <v>0</v>
      </c>
      <c r="F149" s="167">
        <v>0</v>
      </c>
      <c r="G149" s="190">
        <v>0</v>
      </c>
      <c r="H149" s="214" t="s">
        <v>97</v>
      </c>
    </row>
    <row r="150" spans="1:8" hidden="1" x14ac:dyDescent="0.25">
      <c r="A150" s="447"/>
      <c r="B150" s="448"/>
      <c r="C150" s="19" t="s">
        <v>855</v>
      </c>
      <c r="D150" s="167">
        <v>0</v>
      </c>
      <c r="E150" s="190">
        <v>0</v>
      </c>
      <c r="F150" s="167">
        <v>0</v>
      </c>
      <c r="G150" s="190">
        <v>0</v>
      </c>
      <c r="H150" s="214" t="s">
        <v>97</v>
      </c>
    </row>
    <row r="151" spans="1:8" hidden="1" x14ac:dyDescent="0.25">
      <c r="A151" s="447"/>
      <c r="B151" s="448"/>
      <c r="C151" s="19" t="s">
        <v>856</v>
      </c>
      <c r="D151" s="167">
        <v>0</v>
      </c>
      <c r="E151" s="190">
        <v>0</v>
      </c>
      <c r="F151" s="167">
        <v>0</v>
      </c>
      <c r="G151" s="190">
        <v>0</v>
      </c>
      <c r="H151" s="214" t="s">
        <v>97</v>
      </c>
    </row>
    <row r="152" spans="1:8" ht="18.75" hidden="1" customHeight="1" x14ac:dyDescent="0.25">
      <c r="A152" s="447" t="s">
        <v>1249</v>
      </c>
      <c r="B152" s="448" t="s">
        <v>1251</v>
      </c>
      <c r="C152" s="19" t="s">
        <v>852</v>
      </c>
      <c r="D152" s="168">
        <f>D153+D154+D155+D156</f>
        <v>0</v>
      </c>
      <c r="E152" s="190">
        <v>0</v>
      </c>
      <c r="F152" s="168">
        <f>F153+F154+F155+F156</f>
        <v>0</v>
      </c>
      <c r="G152" s="190">
        <v>0</v>
      </c>
      <c r="H152" s="214" t="s">
        <v>97</v>
      </c>
    </row>
    <row r="153" spans="1:8" ht="34.5" hidden="1" customHeight="1" x14ac:dyDescent="0.25">
      <c r="A153" s="447"/>
      <c r="B153" s="448"/>
      <c r="C153" s="19" t="s">
        <v>853</v>
      </c>
      <c r="D153" s="167">
        <v>0</v>
      </c>
      <c r="E153" s="190">
        <v>0</v>
      </c>
      <c r="F153" s="167">
        <v>0</v>
      </c>
      <c r="G153" s="190">
        <v>0</v>
      </c>
      <c r="H153" s="214" t="s">
        <v>97</v>
      </c>
    </row>
    <row r="154" spans="1:8" ht="21" hidden="1" customHeight="1" x14ac:dyDescent="0.25">
      <c r="A154" s="447"/>
      <c r="B154" s="448"/>
      <c r="C154" s="19" t="s">
        <v>854</v>
      </c>
      <c r="D154" s="167">
        <v>0</v>
      </c>
      <c r="E154" s="190">
        <v>0</v>
      </c>
      <c r="F154" s="167">
        <v>0</v>
      </c>
      <c r="G154" s="190">
        <v>0</v>
      </c>
      <c r="H154" s="214" t="s">
        <v>97</v>
      </c>
    </row>
    <row r="155" spans="1:8" hidden="1" x14ac:dyDescent="0.25">
      <c r="A155" s="447"/>
      <c r="B155" s="448"/>
      <c r="C155" s="19" t="s">
        <v>855</v>
      </c>
      <c r="D155" s="167">
        <v>0</v>
      </c>
      <c r="E155" s="190">
        <v>0</v>
      </c>
      <c r="F155" s="167">
        <v>0</v>
      </c>
      <c r="G155" s="190">
        <v>0</v>
      </c>
      <c r="H155" s="214" t="s">
        <v>97</v>
      </c>
    </row>
    <row r="156" spans="1:8" hidden="1" x14ac:dyDescent="0.25">
      <c r="A156" s="447"/>
      <c r="B156" s="448"/>
      <c r="C156" s="19" t="s">
        <v>856</v>
      </c>
      <c r="D156" s="167">
        <v>0</v>
      </c>
      <c r="E156" s="190">
        <v>0</v>
      </c>
      <c r="F156" s="167">
        <v>0</v>
      </c>
      <c r="G156" s="190">
        <v>0</v>
      </c>
      <c r="H156" s="214" t="s">
        <v>97</v>
      </c>
    </row>
    <row r="157" spans="1:8" s="9" customFormat="1" ht="19.5" customHeight="1" x14ac:dyDescent="0.25">
      <c r="A157" s="453" t="s">
        <v>99</v>
      </c>
      <c r="B157" s="428" t="s">
        <v>872</v>
      </c>
      <c r="C157" s="82" t="s">
        <v>852</v>
      </c>
      <c r="D157" s="166">
        <f>D158+D159+D160+D161</f>
        <v>784417</v>
      </c>
      <c r="E157" s="188">
        <f t="shared" ref="E157" si="25">SUM(E158:E161)</f>
        <v>99.999999999999986</v>
      </c>
      <c r="F157" s="166">
        <f>F158+F159+F160+F161</f>
        <v>170098.59999999998</v>
      </c>
      <c r="G157" s="188">
        <f t="shared" ref="G157" si="26">SUM(G158:G161)</f>
        <v>100.00000000000001</v>
      </c>
      <c r="H157" s="213">
        <f t="shared" si="23"/>
        <v>-78.315283835001026</v>
      </c>
    </row>
    <row r="158" spans="1:8" s="9" customFormat="1" ht="29.25" customHeight="1" x14ac:dyDescent="0.25">
      <c r="A158" s="453"/>
      <c r="B158" s="428"/>
      <c r="C158" s="82" t="s">
        <v>853</v>
      </c>
      <c r="D158" s="166">
        <v>157702</v>
      </c>
      <c r="E158" s="166">
        <f t="shared" ref="E158" si="27">D158/D157*100</f>
        <v>20.104357758692124</v>
      </c>
      <c r="F158" s="166">
        <v>55878.3</v>
      </c>
      <c r="G158" s="188">
        <f t="shared" ref="G158" si="28">F158/F157*100</f>
        <v>32.8505349250376</v>
      </c>
      <c r="H158" s="213">
        <f t="shared" si="23"/>
        <v>-64.567158311245265</v>
      </c>
    </row>
    <row r="159" spans="1:8" s="9" customFormat="1" ht="18" customHeight="1" x14ac:dyDescent="0.25">
      <c r="A159" s="453"/>
      <c r="B159" s="428"/>
      <c r="C159" s="82" t="s">
        <v>854</v>
      </c>
      <c r="D159" s="166">
        <v>0</v>
      </c>
      <c r="E159" s="188">
        <f>D159/D157*100</f>
        <v>0</v>
      </c>
      <c r="F159" s="166">
        <v>0</v>
      </c>
      <c r="G159" s="188">
        <f t="shared" ref="G159" si="29">F159/F157*100</f>
        <v>0</v>
      </c>
      <c r="H159" s="213" t="s">
        <v>97</v>
      </c>
    </row>
    <row r="160" spans="1:8" s="9" customFormat="1" ht="18" customHeight="1" x14ac:dyDescent="0.25">
      <c r="A160" s="453"/>
      <c r="B160" s="428"/>
      <c r="C160" s="82" t="s">
        <v>855</v>
      </c>
      <c r="D160" s="166">
        <v>592529</v>
      </c>
      <c r="E160" s="188">
        <f>D160/D157*100</f>
        <v>75.537501099542709</v>
      </c>
      <c r="F160" s="166">
        <v>105598</v>
      </c>
      <c r="G160" s="188">
        <f t="shared" ref="G160" si="30">F160/F157*100</f>
        <v>62.080463919162185</v>
      </c>
      <c r="H160" s="213">
        <f t="shared" si="23"/>
        <v>-82.178425022235203</v>
      </c>
    </row>
    <row r="161" spans="1:8" s="9" customFormat="1" ht="16.5" customHeight="1" x14ac:dyDescent="0.25">
      <c r="A161" s="453"/>
      <c r="B161" s="428"/>
      <c r="C161" s="82" t="s">
        <v>856</v>
      </c>
      <c r="D161" s="166">
        <v>34186</v>
      </c>
      <c r="E161" s="188">
        <f t="shared" ref="E161" si="31">D161/D157*100</f>
        <v>4.3581411417651577</v>
      </c>
      <c r="F161" s="166">
        <v>8622.2999999999993</v>
      </c>
      <c r="G161" s="188">
        <f t="shared" ref="G161" si="32">F161/F157*100</f>
        <v>5.0690011558002244</v>
      </c>
      <c r="H161" s="213">
        <f t="shared" si="23"/>
        <v>-74.77827180717253</v>
      </c>
    </row>
    <row r="162" spans="1:8" s="9" customFormat="1" x14ac:dyDescent="0.25">
      <c r="A162" s="447" t="s">
        <v>1008</v>
      </c>
      <c r="B162" s="448" t="s">
        <v>1007</v>
      </c>
      <c r="C162" s="19" t="s">
        <v>852</v>
      </c>
      <c r="D162" s="168">
        <f>D163+D164+D165+D166</f>
        <v>585303</v>
      </c>
      <c r="E162" s="190">
        <f t="shared" ref="E162" si="33">SUM(E163:E166)</f>
        <v>100</v>
      </c>
      <c r="F162" s="168">
        <f>F163+F164+F165+F166</f>
        <v>104466</v>
      </c>
      <c r="G162" s="190">
        <f t="shared" ref="G162" si="34">SUM(G163:G166)</f>
        <v>100</v>
      </c>
      <c r="H162" s="214">
        <f t="shared" si="23"/>
        <v>-82.151808550443107</v>
      </c>
    </row>
    <row r="163" spans="1:8" ht="31.5" customHeight="1" x14ac:dyDescent="0.25">
      <c r="A163" s="447"/>
      <c r="B163" s="448"/>
      <c r="C163" s="19" t="s">
        <v>853</v>
      </c>
      <c r="D163" s="170">
        <v>0</v>
      </c>
      <c r="E163" s="190">
        <f t="shared" ref="E163:E223" si="35">D163/D162*100</f>
        <v>0</v>
      </c>
      <c r="F163" s="167">
        <v>0</v>
      </c>
      <c r="G163" s="190">
        <f t="shared" ref="G163:G223" si="36">F163/F162*100</f>
        <v>0</v>
      </c>
      <c r="H163" s="214" t="s">
        <v>97</v>
      </c>
    </row>
    <row r="164" spans="1:8" x14ac:dyDescent="0.25">
      <c r="A164" s="447"/>
      <c r="B164" s="448"/>
      <c r="C164" s="19" t="s">
        <v>854</v>
      </c>
      <c r="D164" s="170">
        <v>0</v>
      </c>
      <c r="E164" s="190">
        <f t="shared" ref="E164" si="37">D164/D162*100</f>
        <v>0</v>
      </c>
      <c r="F164" s="167">
        <v>0</v>
      </c>
      <c r="G164" s="190">
        <f t="shared" ref="G164:G224" si="38">F164/F162*100</f>
        <v>0</v>
      </c>
      <c r="H164" s="214" t="s">
        <v>97</v>
      </c>
    </row>
    <row r="165" spans="1:8" x14ac:dyDescent="0.25">
      <c r="A165" s="447"/>
      <c r="B165" s="448"/>
      <c r="C165" s="19" t="s">
        <v>855</v>
      </c>
      <c r="D165" s="169">
        <v>585303</v>
      </c>
      <c r="E165" s="190">
        <f t="shared" ref="E165:G225" si="39">D165/D162*100</f>
        <v>100</v>
      </c>
      <c r="F165" s="168">
        <v>104466</v>
      </c>
      <c r="G165" s="190">
        <f t="shared" ref="G165:G225" si="40">F165/F162*100</f>
        <v>100</v>
      </c>
      <c r="H165" s="214">
        <f t="shared" si="23"/>
        <v>-82.151808550443107</v>
      </c>
    </row>
    <row r="166" spans="1:8" x14ac:dyDescent="0.25">
      <c r="A166" s="447"/>
      <c r="B166" s="448"/>
      <c r="C166" s="19" t="s">
        <v>856</v>
      </c>
      <c r="D166" s="170">
        <v>0</v>
      </c>
      <c r="E166" s="190">
        <f t="shared" ref="E166:G226" si="41">D166/D162*100</f>
        <v>0</v>
      </c>
      <c r="F166" s="167">
        <v>0</v>
      </c>
      <c r="G166" s="190">
        <f t="shared" ref="G166:G226" si="42">F166/F162*100</f>
        <v>0</v>
      </c>
      <c r="H166" s="214" t="s">
        <v>97</v>
      </c>
    </row>
    <row r="167" spans="1:8" ht="15.75" customHeight="1" x14ac:dyDescent="0.25">
      <c r="A167" s="447" t="s">
        <v>1013</v>
      </c>
      <c r="B167" s="448" t="s">
        <v>1118</v>
      </c>
      <c r="C167" s="19" t="s">
        <v>852</v>
      </c>
      <c r="D167" s="168">
        <f>D168+D169+D170+D171</f>
        <v>100244</v>
      </c>
      <c r="E167" s="190">
        <f t="shared" ref="E167" si="43">SUM(E168:E171)</f>
        <v>100</v>
      </c>
      <c r="F167" s="168">
        <f>F168+F169+F170+F171</f>
        <v>31620.3</v>
      </c>
      <c r="G167" s="190">
        <f t="shared" ref="G167" si="44">SUM(G168:G171)</f>
        <v>100</v>
      </c>
      <c r="H167" s="214">
        <f t="shared" si="23"/>
        <v>-68.456665735605128</v>
      </c>
    </row>
    <row r="168" spans="1:8" ht="31.5" x14ac:dyDescent="0.25">
      <c r="A168" s="447"/>
      <c r="B168" s="448"/>
      <c r="C168" s="19" t="s">
        <v>853</v>
      </c>
      <c r="D168" s="169">
        <v>85741</v>
      </c>
      <c r="E168" s="190">
        <f t="shared" si="35"/>
        <v>85.532301185108338</v>
      </c>
      <c r="F168" s="168">
        <v>27855.3</v>
      </c>
      <c r="G168" s="190">
        <f t="shared" si="36"/>
        <v>88.093092095900417</v>
      </c>
      <c r="H168" s="214">
        <f t="shared" si="23"/>
        <v>-67.512275340852099</v>
      </c>
    </row>
    <row r="169" spans="1:8" x14ac:dyDescent="0.25">
      <c r="A169" s="447"/>
      <c r="B169" s="448"/>
      <c r="C169" s="19" t="s">
        <v>854</v>
      </c>
      <c r="D169" s="170">
        <v>0</v>
      </c>
      <c r="E169" s="190">
        <f t="shared" ref="E169" si="45">D169/D167*100</f>
        <v>0</v>
      </c>
      <c r="F169" s="167">
        <v>0</v>
      </c>
      <c r="G169" s="190">
        <f t="shared" si="38"/>
        <v>0</v>
      </c>
      <c r="H169" s="214" t="s">
        <v>97</v>
      </c>
    </row>
    <row r="170" spans="1:8" x14ac:dyDescent="0.25">
      <c r="A170" s="447"/>
      <c r="B170" s="448"/>
      <c r="C170" s="19" t="s">
        <v>855</v>
      </c>
      <c r="D170" s="170">
        <v>0</v>
      </c>
      <c r="E170" s="190">
        <f t="shared" si="39"/>
        <v>0</v>
      </c>
      <c r="F170" s="167">
        <v>0</v>
      </c>
      <c r="G170" s="190">
        <f t="shared" si="40"/>
        <v>0</v>
      </c>
      <c r="H170" s="214" t="s">
        <v>97</v>
      </c>
    </row>
    <row r="171" spans="1:8" x14ac:dyDescent="0.25">
      <c r="A171" s="447"/>
      <c r="B171" s="448"/>
      <c r="C171" s="19" t="s">
        <v>856</v>
      </c>
      <c r="D171" s="169">
        <v>14503</v>
      </c>
      <c r="E171" s="199">
        <f t="shared" si="41"/>
        <v>14.467698814891664</v>
      </c>
      <c r="F171" s="168">
        <v>3765</v>
      </c>
      <c r="G171" s="190">
        <f t="shared" si="42"/>
        <v>11.906907904099581</v>
      </c>
      <c r="H171" s="214">
        <f t="shared" si="23"/>
        <v>-74.039853823346903</v>
      </c>
    </row>
    <row r="172" spans="1:8" ht="15.75" customHeight="1" x14ac:dyDescent="0.25">
      <c r="A172" s="447" t="s">
        <v>1016</v>
      </c>
      <c r="B172" s="448" t="s">
        <v>1119</v>
      </c>
      <c r="C172" s="19" t="s">
        <v>852</v>
      </c>
      <c r="D172" s="168">
        <f>D173+D174+D175+D176</f>
        <v>6541</v>
      </c>
      <c r="E172" s="190">
        <f t="shared" ref="E172" si="46">SUM(E173:E176)</f>
        <v>100</v>
      </c>
      <c r="F172" s="168">
        <f>F173+F174+F175+F176</f>
        <v>138.5</v>
      </c>
      <c r="G172" s="190">
        <f t="shared" ref="G172" si="47">SUM(G173:G176)</f>
        <v>100</v>
      </c>
      <c r="H172" s="214">
        <f t="shared" si="23"/>
        <v>-97.882586760434179</v>
      </c>
    </row>
    <row r="173" spans="1:8" ht="31.5" x14ac:dyDescent="0.25">
      <c r="A173" s="447"/>
      <c r="B173" s="448"/>
      <c r="C173" s="19" t="s">
        <v>853</v>
      </c>
      <c r="D173" s="169">
        <v>6541</v>
      </c>
      <c r="E173" s="190">
        <f t="shared" si="35"/>
        <v>100</v>
      </c>
      <c r="F173" s="168">
        <v>138.5</v>
      </c>
      <c r="G173" s="190">
        <f t="shared" si="36"/>
        <v>100</v>
      </c>
      <c r="H173" s="214">
        <f t="shared" si="23"/>
        <v>-97.882586760434179</v>
      </c>
    </row>
    <row r="174" spans="1:8" x14ac:dyDescent="0.25">
      <c r="A174" s="447"/>
      <c r="B174" s="448"/>
      <c r="C174" s="19" t="s">
        <v>854</v>
      </c>
      <c r="D174" s="169">
        <v>0</v>
      </c>
      <c r="E174" s="190">
        <f t="shared" ref="E174" si="48">D174/D172*100</f>
        <v>0</v>
      </c>
      <c r="F174" s="168">
        <v>0</v>
      </c>
      <c r="G174" s="190">
        <f t="shared" si="38"/>
        <v>0</v>
      </c>
      <c r="H174" s="214" t="s">
        <v>97</v>
      </c>
    </row>
    <row r="175" spans="1:8" x14ac:dyDescent="0.25">
      <c r="A175" s="447"/>
      <c r="B175" s="448"/>
      <c r="C175" s="19" t="s">
        <v>855</v>
      </c>
      <c r="D175" s="169">
        <v>0</v>
      </c>
      <c r="E175" s="190">
        <f t="shared" si="39"/>
        <v>0</v>
      </c>
      <c r="F175" s="168">
        <v>0</v>
      </c>
      <c r="G175" s="190">
        <f t="shared" si="40"/>
        <v>0</v>
      </c>
      <c r="H175" s="214" t="s">
        <v>97</v>
      </c>
    </row>
    <row r="176" spans="1:8" x14ac:dyDescent="0.25">
      <c r="A176" s="447"/>
      <c r="B176" s="448"/>
      <c r="C176" s="19" t="s">
        <v>856</v>
      </c>
      <c r="D176" s="169">
        <v>0</v>
      </c>
      <c r="E176" s="190">
        <f t="shared" si="41"/>
        <v>0</v>
      </c>
      <c r="F176" s="168">
        <v>0</v>
      </c>
      <c r="G176" s="190">
        <f t="shared" si="42"/>
        <v>0</v>
      </c>
      <c r="H176" s="214" t="s">
        <v>97</v>
      </c>
    </row>
    <row r="177" spans="1:8" ht="15.75" customHeight="1" x14ac:dyDescent="0.25">
      <c r="A177" s="447" t="s">
        <v>1019</v>
      </c>
      <c r="B177" s="448" t="s">
        <v>1018</v>
      </c>
      <c r="C177" s="19" t="s">
        <v>852</v>
      </c>
      <c r="D177" s="168">
        <f>D178+D179+D180+D181</f>
        <v>6541</v>
      </c>
      <c r="E177" s="190">
        <f t="shared" ref="E177" si="49">SUM(E178:E181)</f>
        <v>100</v>
      </c>
      <c r="F177" s="168">
        <f>F178+F179+F180+F181</f>
        <v>138.5</v>
      </c>
      <c r="G177" s="190">
        <f t="shared" ref="G177" si="50">SUM(G178:G181)</f>
        <v>100</v>
      </c>
      <c r="H177" s="214">
        <f t="shared" si="23"/>
        <v>-97.882586760434179</v>
      </c>
    </row>
    <row r="178" spans="1:8" ht="31.5" x14ac:dyDescent="0.25">
      <c r="A178" s="447"/>
      <c r="B178" s="448"/>
      <c r="C178" s="19" t="s">
        <v>853</v>
      </c>
      <c r="D178" s="171">
        <v>6541</v>
      </c>
      <c r="E178" s="199">
        <f t="shared" si="35"/>
        <v>100</v>
      </c>
      <c r="F178" s="167">
        <v>138.5</v>
      </c>
      <c r="G178" s="190">
        <f t="shared" si="36"/>
        <v>100</v>
      </c>
      <c r="H178" s="214">
        <f t="shared" si="23"/>
        <v>-97.882586760434179</v>
      </c>
    </row>
    <row r="179" spans="1:8" x14ac:dyDescent="0.25">
      <c r="A179" s="447"/>
      <c r="B179" s="448"/>
      <c r="C179" s="19" t="s">
        <v>854</v>
      </c>
      <c r="D179" s="170">
        <v>0</v>
      </c>
      <c r="E179" s="190">
        <f t="shared" ref="E179" si="51">D179/D177*100</f>
        <v>0</v>
      </c>
      <c r="F179" s="170">
        <v>0</v>
      </c>
      <c r="G179" s="190">
        <f t="shared" ref="G179" si="52">F179/F177*100</f>
        <v>0</v>
      </c>
      <c r="H179" s="214" t="s">
        <v>97</v>
      </c>
    </row>
    <row r="180" spans="1:8" x14ac:dyDescent="0.25">
      <c r="A180" s="447"/>
      <c r="B180" s="448"/>
      <c r="C180" s="19" t="s">
        <v>855</v>
      </c>
      <c r="D180" s="170">
        <v>0</v>
      </c>
      <c r="E180" s="190">
        <f t="shared" si="39"/>
        <v>0</v>
      </c>
      <c r="F180" s="170">
        <v>0</v>
      </c>
      <c r="G180" s="190">
        <f t="shared" si="39"/>
        <v>0</v>
      </c>
      <c r="H180" s="214" t="s">
        <v>97</v>
      </c>
    </row>
    <row r="181" spans="1:8" x14ac:dyDescent="0.25">
      <c r="A181" s="447"/>
      <c r="B181" s="448"/>
      <c r="C181" s="19" t="s">
        <v>856</v>
      </c>
      <c r="D181" s="170">
        <v>0</v>
      </c>
      <c r="E181" s="190">
        <f t="shared" si="41"/>
        <v>0</v>
      </c>
      <c r="F181" s="170">
        <v>0</v>
      </c>
      <c r="G181" s="190">
        <f t="shared" si="41"/>
        <v>0</v>
      </c>
      <c r="H181" s="214" t="s">
        <v>97</v>
      </c>
    </row>
    <row r="182" spans="1:8" ht="15.75" hidden="1" customHeight="1" x14ac:dyDescent="0.25">
      <c r="A182" s="447" t="s">
        <v>1121</v>
      </c>
      <c r="B182" s="448" t="s">
        <v>1122</v>
      </c>
      <c r="C182" s="19" t="s">
        <v>852</v>
      </c>
      <c r="D182" s="168">
        <f>D183+D184+D185+D186</f>
        <v>0</v>
      </c>
      <c r="E182" s="190">
        <f>D182/D178*100</f>
        <v>0</v>
      </c>
      <c r="F182" s="168">
        <f>F183+F184+F185+F186</f>
        <v>0</v>
      </c>
      <c r="G182" s="190">
        <v>0</v>
      </c>
      <c r="H182" s="214" t="s">
        <v>97</v>
      </c>
    </row>
    <row r="183" spans="1:8" ht="31.5" hidden="1" x14ac:dyDescent="0.25">
      <c r="A183" s="447"/>
      <c r="B183" s="448"/>
      <c r="C183" s="19" t="s">
        <v>853</v>
      </c>
      <c r="D183" s="170">
        <v>0</v>
      </c>
      <c r="E183" s="190">
        <v>0</v>
      </c>
      <c r="F183" s="170">
        <v>0</v>
      </c>
      <c r="G183" s="190">
        <v>0</v>
      </c>
      <c r="H183" s="214" t="s">
        <v>97</v>
      </c>
    </row>
    <row r="184" spans="1:8" hidden="1" x14ac:dyDescent="0.25">
      <c r="A184" s="447"/>
      <c r="B184" s="448"/>
      <c r="C184" s="19" t="s">
        <v>854</v>
      </c>
      <c r="D184" s="170">
        <v>0</v>
      </c>
      <c r="E184" s="190">
        <v>0</v>
      </c>
      <c r="F184" s="170">
        <v>0</v>
      </c>
      <c r="G184" s="190">
        <v>0</v>
      </c>
      <c r="H184" s="214" t="s">
        <v>97</v>
      </c>
    </row>
    <row r="185" spans="1:8" hidden="1" x14ac:dyDescent="0.25">
      <c r="A185" s="447"/>
      <c r="B185" s="448"/>
      <c r="C185" s="19" t="s">
        <v>855</v>
      </c>
      <c r="D185" s="170">
        <v>0</v>
      </c>
      <c r="E185" s="190">
        <v>0</v>
      </c>
      <c r="F185" s="170">
        <v>0</v>
      </c>
      <c r="G185" s="190">
        <v>0</v>
      </c>
      <c r="H185" s="214" t="s">
        <v>97</v>
      </c>
    </row>
    <row r="186" spans="1:8" hidden="1" x14ac:dyDescent="0.25">
      <c r="A186" s="447"/>
      <c r="B186" s="448"/>
      <c r="C186" s="19" t="s">
        <v>856</v>
      </c>
      <c r="D186" s="170">
        <v>0</v>
      </c>
      <c r="E186" s="190">
        <v>0</v>
      </c>
      <c r="F186" s="170">
        <v>0</v>
      </c>
      <c r="G186" s="190">
        <v>0</v>
      </c>
      <c r="H186" s="214" t="s">
        <v>97</v>
      </c>
    </row>
    <row r="187" spans="1:8" ht="15.75" hidden="1" customHeight="1" x14ac:dyDescent="0.25">
      <c r="A187" s="447" t="s">
        <v>1020</v>
      </c>
      <c r="B187" s="448" t="s">
        <v>1124</v>
      </c>
      <c r="C187" s="19" t="s">
        <v>852</v>
      </c>
      <c r="D187" s="168">
        <f>D188+D189+D190+D191</f>
        <v>0</v>
      </c>
      <c r="E187" s="190">
        <v>0</v>
      </c>
      <c r="F187" s="168">
        <f>F188+F189+F190+F191</f>
        <v>0</v>
      </c>
      <c r="G187" s="190">
        <v>0</v>
      </c>
      <c r="H187" s="214" t="s">
        <v>97</v>
      </c>
    </row>
    <row r="188" spans="1:8" ht="31.5" hidden="1" x14ac:dyDescent="0.25">
      <c r="A188" s="447"/>
      <c r="B188" s="448"/>
      <c r="C188" s="19" t="s">
        <v>853</v>
      </c>
      <c r="D188" s="170">
        <v>0</v>
      </c>
      <c r="E188" s="190">
        <v>0</v>
      </c>
      <c r="F188" s="170">
        <v>0</v>
      </c>
      <c r="G188" s="190">
        <v>0</v>
      </c>
      <c r="H188" s="214" t="s">
        <v>97</v>
      </c>
    </row>
    <row r="189" spans="1:8" hidden="1" x14ac:dyDescent="0.25">
      <c r="A189" s="447"/>
      <c r="B189" s="448"/>
      <c r="C189" s="19" t="s">
        <v>854</v>
      </c>
      <c r="D189" s="170">
        <v>0</v>
      </c>
      <c r="E189" s="190">
        <v>0</v>
      </c>
      <c r="F189" s="170">
        <v>0</v>
      </c>
      <c r="G189" s="190">
        <v>0</v>
      </c>
      <c r="H189" s="214" t="s">
        <v>97</v>
      </c>
    </row>
    <row r="190" spans="1:8" hidden="1" x14ac:dyDescent="0.25">
      <c r="A190" s="447"/>
      <c r="B190" s="448"/>
      <c r="C190" s="19" t="s">
        <v>855</v>
      </c>
      <c r="D190" s="170">
        <v>0</v>
      </c>
      <c r="E190" s="190">
        <v>0</v>
      </c>
      <c r="F190" s="170">
        <v>0</v>
      </c>
      <c r="G190" s="190">
        <v>0</v>
      </c>
      <c r="H190" s="214" t="s">
        <v>97</v>
      </c>
    </row>
    <row r="191" spans="1:8" hidden="1" x14ac:dyDescent="0.25">
      <c r="A191" s="447"/>
      <c r="B191" s="448"/>
      <c r="C191" s="19" t="s">
        <v>856</v>
      </c>
      <c r="D191" s="170">
        <v>0</v>
      </c>
      <c r="E191" s="190">
        <v>0</v>
      </c>
      <c r="F191" s="170">
        <v>0</v>
      </c>
      <c r="G191" s="190">
        <v>0</v>
      </c>
      <c r="H191" s="214" t="s">
        <v>97</v>
      </c>
    </row>
    <row r="192" spans="1:8" ht="15.75" hidden="1" customHeight="1" x14ac:dyDescent="0.25">
      <c r="A192" s="447" t="s">
        <v>1123</v>
      </c>
      <c r="B192" s="448" t="s">
        <v>1125</v>
      </c>
      <c r="C192" s="19" t="s">
        <v>852</v>
      </c>
      <c r="D192" s="168">
        <f>D193+D194+D195+D196</f>
        <v>0</v>
      </c>
      <c r="E192" s="190">
        <v>0</v>
      </c>
      <c r="F192" s="168">
        <f>F193+F194+F195+F196</f>
        <v>0</v>
      </c>
      <c r="G192" s="190">
        <v>0</v>
      </c>
      <c r="H192" s="214" t="s">
        <v>97</v>
      </c>
    </row>
    <row r="193" spans="1:8" ht="31.5" hidden="1" x14ac:dyDescent="0.25">
      <c r="A193" s="447"/>
      <c r="B193" s="448"/>
      <c r="C193" s="19" t="s">
        <v>853</v>
      </c>
      <c r="D193" s="170">
        <v>0</v>
      </c>
      <c r="E193" s="190">
        <v>0</v>
      </c>
      <c r="F193" s="170">
        <v>0</v>
      </c>
      <c r="G193" s="190">
        <v>0</v>
      </c>
      <c r="H193" s="214" t="s">
        <v>97</v>
      </c>
    </row>
    <row r="194" spans="1:8" hidden="1" x14ac:dyDescent="0.25">
      <c r="A194" s="447"/>
      <c r="B194" s="448"/>
      <c r="C194" s="19" t="s">
        <v>854</v>
      </c>
      <c r="D194" s="170">
        <v>0</v>
      </c>
      <c r="E194" s="190">
        <v>0</v>
      </c>
      <c r="F194" s="170">
        <v>0</v>
      </c>
      <c r="G194" s="190">
        <v>0</v>
      </c>
      <c r="H194" s="214" t="s">
        <v>97</v>
      </c>
    </row>
    <row r="195" spans="1:8" hidden="1" x14ac:dyDescent="0.25">
      <c r="A195" s="447"/>
      <c r="B195" s="448"/>
      <c r="C195" s="19" t="s">
        <v>855</v>
      </c>
      <c r="D195" s="170">
        <v>0</v>
      </c>
      <c r="E195" s="190">
        <v>0</v>
      </c>
      <c r="F195" s="170">
        <v>0</v>
      </c>
      <c r="G195" s="190">
        <v>0</v>
      </c>
      <c r="H195" s="214" t="s">
        <v>97</v>
      </c>
    </row>
    <row r="196" spans="1:8" hidden="1" x14ac:dyDescent="0.25">
      <c r="A196" s="447"/>
      <c r="B196" s="448"/>
      <c r="C196" s="19" t="s">
        <v>856</v>
      </c>
      <c r="D196" s="170">
        <v>0</v>
      </c>
      <c r="E196" s="190">
        <v>0</v>
      </c>
      <c r="F196" s="170">
        <v>0</v>
      </c>
      <c r="G196" s="190">
        <v>0</v>
      </c>
      <c r="H196" s="214" t="s">
        <v>97</v>
      </c>
    </row>
    <row r="197" spans="1:8" ht="12.75" hidden="1" customHeight="1" x14ac:dyDescent="0.25">
      <c r="A197" s="447" t="s">
        <v>1126</v>
      </c>
      <c r="B197" s="448" t="s">
        <v>1129</v>
      </c>
      <c r="C197" s="19" t="s">
        <v>852</v>
      </c>
      <c r="D197" s="168">
        <f>D198+D199+D200+D201</f>
        <v>0</v>
      </c>
      <c r="E197" s="190">
        <v>0</v>
      </c>
      <c r="F197" s="168">
        <f>F198+F199+F200+F201</f>
        <v>0</v>
      </c>
      <c r="G197" s="190">
        <v>0</v>
      </c>
      <c r="H197" s="214" t="s">
        <v>97</v>
      </c>
    </row>
    <row r="198" spans="1:8" ht="31.5" hidden="1" x14ac:dyDescent="0.25">
      <c r="A198" s="447"/>
      <c r="B198" s="448"/>
      <c r="C198" s="19" t="s">
        <v>853</v>
      </c>
      <c r="D198" s="170">
        <v>0</v>
      </c>
      <c r="E198" s="190">
        <v>0</v>
      </c>
      <c r="F198" s="170">
        <v>0</v>
      </c>
      <c r="G198" s="190">
        <v>0</v>
      </c>
      <c r="H198" s="214" t="s">
        <v>97</v>
      </c>
    </row>
    <row r="199" spans="1:8" hidden="1" x14ac:dyDescent="0.25">
      <c r="A199" s="447"/>
      <c r="B199" s="448"/>
      <c r="C199" s="19" t="s">
        <v>854</v>
      </c>
      <c r="D199" s="170">
        <v>0</v>
      </c>
      <c r="E199" s="190">
        <v>0</v>
      </c>
      <c r="F199" s="170">
        <v>0</v>
      </c>
      <c r="G199" s="190">
        <v>0</v>
      </c>
      <c r="H199" s="214" t="s">
        <v>97</v>
      </c>
    </row>
    <row r="200" spans="1:8" hidden="1" x14ac:dyDescent="0.25">
      <c r="A200" s="447"/>
      <c r="B200" s="448"/>
      <c r="C200" s="19" t="s">
        <v>855</v>
      </c>
      <c r="D200" s="170">
        <v>0</v>
      </c>
      <c r="E200" s="190">
        <v>0</v>
      </c>
      <c r="F200" s="170">
        <v>0</v>
      </c>
      <c r="G200" s="190">
        <v>0</v>
      </c>
      <c r="H200" s="214" t="s">
        <v>97</v>
      </c>
    </row>
    <row r="201" spans="1:8" hidden="1" x14ac:dyDescent="0.25">
      <c r="A201" s="447"/>
      <c r="B201" s="448"/>
      <c r="C201" s="19" t="s">
        <v>856</v>
      </c>
      <c r="D201" s="170">
        <v>0</v>
      </c>
      <c r="E201" s="190">
        <v>0</v>
      </c>
      <c r="F201" s="170">
        <v>0</v>
      </c>
      <c r="G201" s="190">
        <v>0</v>
      </c>
      <c r="H201" s="214" t="s">
        <v>97</v>
      </c>
    </row>
    <row r="202" spans="1:8" ht="12.75" hidden="1" customHeight="1" x14ac:dyDescent="0.25">
      <c r="A202" s="447" t="s">
        <v>1127</v>
      </c>
      <c r="B202" s="448" t="s">
        <v>1128</v>
      </c>
      <c r="C202" s="19" t="s">
        <v>852</v>
      </c>
      <c r="D202" s="168">
        <f>D203+D204+D205+D206</f>
        <v>0</v>
      </c>
      <c r="E202" s="190">
        <v>0</v>
      </c>
      <c r="F202" s="168">
        <f>F203+F204+F205+F206</f>
        <v>0</v>
      </c>
      <c r="G202" s="190">
        <v>0</v>
      </c>
      <c r="H202" s="214" t="s">
        <v>97</v>
      </c>
    </row>
    <row r="203" spans="1:8" ht="31.5" hidden="1" x14ac:dyDescent="0.25">
      <c r="A203" s="447"/>
      <c r="B203" s="448"/>
      <c r="C203" s="19" t="s">
        <v>853</v>
      </c>
      <c r="D203" s="170">
        <v>0</v>
      </c>
      <c r="E203" s="190">
        <v>0</v>
      </c>
      <c r="F203" s="170">
        <v>0</v>
      </c>
      <c r="G203" s="190">
        <v>0</v>
      </c>
      <c r="H203" s="214" t="s">
        <v>97</v>
      </c>
    </row>
    <row r="204" spans="1:8" hidden="1" x14ac:dyDescent="0.25">
      <c r="A204" s="447"/>
      <c r="B204" s="448"/>
      <c r="C204" s="19" t="s">
        <v>854</v>
      </c>
      <c r="D204" s="170">
        <v>0</v>
      </c>
      <c r="E204" s="190">
        <v>0</v>
      </c>
      <c r="F204" s="170">
        <v>0</v>
      </c>
      <c r="G204" s="190">
        <v>0</v>
      </c>
      <c r="H204" s="214" t="s">
        <v>97</v>
      </c>
    </row>
    <row r="205" spans="1:8" hidden="1" x14ac:dyDescent="0.25">
      <c r="A205" s="447"/>
      <c r="B205" s="448"/>
      <c r="C205" s="19" t="s">
        <v>855</v>
      </c>
      <c r="D205" s="170">
        <v>0</v>
      </c>
      <c r="E205" s="190">
        <v>0</v>
      </c>
      <c r="F205" s="170">
        <v>0</v>
      </c>
      <c r="G205" s="190">
        <v>0</v>
      </c>
      <c r="H205" s="214" t="s">
        <v>97</v>
      </c>
    </row>
    <row r="206" spans="1:8" hidden="1" x14ac:dyDescent="0.25">
      <c r="A206" s="447"/>
      <c r="B206" s="448"/>
      <c r="C206" s="19" t="s">
        <v>856</v>
      </c>
      <c r="D206" s="170">
        <v>0</v>
      </c>
      <c r="E206" s="190">
        <v>0</v>
      </c>
      <c r="F206" s="170">
        <v>0</v>
      </c>
      <c r="G206" s="190">
        <v>0</v>
      </c>
      <c r="H206" s="214" t="s">
        <v>97</v>
      </c>
    </row>
    <row r="207" spans="1:8" ht="12.75" customHeight="1" x14ac:dyDescent="0.25">
      <c r="A207" s="447" t="s">
        <v>1020</v>
      </c>
      <c r="B207" s="448" t="s">
        <v>1132</v>
      </c>
      <c r="C207" s="19" t="s">
        <v>852</v>
      </c>
      <c r="D207" s="168">
        <f>D208+D209+D210+D211</f>
        <v>433</v>
      </c>
      <c r="E207" s="190">
        <f t="shared" ref="E207" si="53">SUM(E208:E211)</f>
        <v>100</v>
      </c>
      <c r="F207" s="168">
        <f>F208+F209+F210+F211</f>
        <v>0</v>
      </c>
      <c r="G207" s="190">
        <v>0</v>
      </c>
      <c r="H207" s="214">
        <f t="shared" si="23"/>
        <v>-100</v>
      </c>
    </row>
    <row r="208" spans="1:8" ht="31.5" x14ac:dyDescent="0.25">
      <c r="A208" s="447"/>
      <c r="B208" s="448"/>
      <c r="C208" s="19" t="s">
        <v>853</v>
      </c>
      <c r="D208" s="167">
        <v>0</v>
      </c>
      <c r="E208" s="190">
        <f t="shared" si="35"/>
        <v>0</v>
      </c>
      <c r="F208" s="167">
        <v>0</v>
      </c>
      <c r="G208" s="190">
        <v>0</v>
      </c>
      <c r="H208" s="214" t="s">
        <v>97</v>
      </c>
    </row>
    <row r="209" spans="1:8" x14ac:dyDescent="0.25">
      <c r="A209" s="447"/>
      <c r="B209" s="448"/>
      <c r="C209" s="19" t="s">
        <v>854</v>
      </c>
      <c r="D209" s="167">
        <v>0</v>
      </c>
      <c r="E209" s="190">
        <f t="shared" ref="E209" si="54">D209/D207*100</f>
        <v>0</v>
      </c>
      <c r="F209" s="167">
        <v>0</v>
      </c>
      <c r="G209" s="190">
        <v>0</v>
      </c>
      <c r="H209" s="214" t="s">
        <v>97</v>
      </c>
    </row>
    <row r="210" spans="1:8" x14ac:dyDescent="0.25">
      <c r="A210" s="447"/>
      <c r="B210" s="448"/>
      <c r="C210" s="19" t="s">
        <v>855</v>
      </c>
      <c r="D210" s="167">
        <v>433</v>
      </c>
      <c r="E210" s="190">
        <f t="shared" si="39"/>
        <v>100</v>
      </c>
      <c r="F210" s="167">
        <v>0</v>
      </c>
      <c r="G210" s="190">
        <v>0</v>
      </c>
      <c r="H210" s="214">
        <f t="shared" ref="H210:H273" si="55">F210/D210*100-100</f>
        <v>-100</v>
      </c>
    </row>
    <row r="211" spans="1:8" x14ac:dyDescent="0.25">
      <c r="A211" s="447"/>
      <c r="B211" s="448"/>
      <c r="C211" s="19" t="s">
        <v>856</v>
      </c>
      <c r="D211" s="167">
        <v>0</v>
      </c>
      <c r="E211" s="190">
        <f t="shared" si="41"/>
        <v>0</v>
      </c>
      <c r="F211" s="167">
        <v>0</v>
      </c>
      <c r="G211" s="190">
        <v>0</v>
      </c>
      <c r="H211" s="214" t="s">
        <v>97</v>
      </c>
    </row>
    <row r="212" spans="1:8" ht="15.75" customHeight="1" x14ac:dyDescent="0.25">
      <c r="A212" s="447" t="s">
        <v>1021</v>
      </c>
      <c r="B212" s="448" t="s">
        <v>1131</v>
      </c>
      <c r="C212" s="19" t="s">
        <v>852</v>
      </c>
      <c r="D212" s="168">
        <f>D213+D214+D215+D216</f>
        <v>84963</v>
      </c>
      <c r="E212" s="190">
        <f t="shared" ref="E212" si="56">SUM(E213:E216)</f>
        <v>100</v>
      </c>
      <c r="F212" s="168">
        <f>F213+F214+F215+F216</f>
        <v>32716.3</v>
      </c>
      <c r="G212" s="190">
        <f t="shared" ref="G212" si="57">SUM(G213:G216)</f>
        <v>100</v>
      </c>
      <c r="H212" s="214">
        <f t="shared" si="55"/>
        <v>-61.493473629697633</v>
      </c>
    </row>
    <row r="213" spans="1:8" ht="31.5" x14ac:dyDescent="0.25">
      <c r="A213" s="447"/>
      <c r="B213" s="448"/>
      <c r="C213" s="19" t="s">
        <v>853</v>
      </c>
      <c r="D213" s="168">
        <v>65280</v>
      </c>
      <c r="E213" s="190">
        <f t="shared" si="35"/>
        <v>76.833445146710915</v>
      </c>
      <c r="F213" s="168">
        <v>27859</v>
      </c>
      <c r="G213" s="190">
        <f t="shared" si="36"/>
        <v>85.153272222103354</v>
      </c>
      <c r="H213" s="214">
        <f t="shared" si="55"/>
        <v>-57.323835784313729</v>
      </c>
    </row>
    <row r="214" spans="1:8" x14ac:dyDescent="0.25">
      <c r="A214" s="447"/>
      <c r="B214" s="448"/>
      <c r="C214" s="19" t="s">
        <v>854</v>
      </c>
      <c r="D214" s="167">
        <v>0</v>
      </c>
      <c r="E214" s="190">
        <f t="shared" ref="E214" si="58">D214/D212*100</f>
        <v>0</v>
      </c>
      <c r="F214" s="167">
        <v>0</v>
      </c>
      <c r="G214" s="190">
        <f t="shared" si="38"/>
        <v>0</v>
      </c>
      <c r="H214" s="214" t="s">
        <v>97</v>
      </c>
    </row>
    <row r="215" spans="1:8" x14ac:dyDescent="0.25">
      <c r="A215" s="447"/>
      <c r="B215" s="448"/>
      <c r="C215" s="19" t="s">
        <v>855</v>
      </c>
      <c r="D215" s="167">
        <v>0</v>
      </c>
      <c r="E215" s="190">
        <f>D215/D212*100</f>
        <v>0</v>
      </c>
      <c r="F215" s="167">
        <v>0</v>
      </c>
      <c r="G215" s="190">
        <f t="shared" si="40"/>
        <v>0</v>
      </c>
      <c r="H215" s="214" t="s">
        <v>97</v>
      </c>
    </row>
    <row r="216" spans="1:8" x14ac:dyDescent="0.25">
      <c r="A216" s="447"/>
      <c r="B216" s="448"/>
      <c r="C216" s="19" t="s">
        <v>856</v>
      </c>
      <c r="D216" s="167">
        <v>19683</v>
      </c>
      <c r="E216" s="190">
        <f t="shared" si="41"/>
        <v>23.166554853289078</v>
      </c>
      <c r="F216" s="167">
        <v>4857.3</v>
      </c>
      <c r="G216" s="190">
        <f t="shared" si="42"/>
        <v>14.846727777896646</v>
      </c>
      <c r="H216" s="214">
        <f t="shared" si="55"/>
        <v>-75.32235939643347</v>
      </c>
    </row>
    <row r="217" spans="1:8" s="10" customFormat="1" ht="15.75" customHeight="1" x14ac:dyDescent="0.25">
      <c r="A217" s="447" t="s">
        <v>1030</v>
      </c>
      <c r="B217" s="448" t="s">
        <v>1130</v>
      </c>
      <c r="C217" s="19" t="s">
        <v>852</v>
      </c>
      <c r="D217" s="168">
        <f>D218+D219+D220+D221</f>
        <v>140</v>
      </c>
      <c r="E217" s="190">
        <f t="shared" ref="E217" si="59">SUM(E218:E221)</f>
        <v>100</v>
      </c>
      <c r="F217" s="168">
        <f>F218+F219+F220+F221</f>
        <v>100</v>
      </c>
      <c r="G217" s="190">
        <f t="shared" ref="G217" si="60">SUM(G218:G221)</f>
        <v>100</v>
      </c>
      <c r="H217" s="214">
        <f t="shared" si="55"/>
        <v>-28.571428571428569</v>
      </c>
    </row>
    <row r="218" spans="1:8" s="10" customFormat="1" ht="30.75" customHeight="1" x14ac:dyDescent="0.25">
      <c r="A218" s="447"/>
      <c r="B218" s="448"/>
      <c r="C218" s="19" t="s">
        <v>853</v>
      </c>
      <c r="D218" s="168">
        <v>140</v>
      </c>
      <c r="E218" s="190">
        <f t="shared" si="35"/>
        <v>100</v>
      </c>
      <c r="F218" s="168">
        <v>100</v>
      </c>
      <c r="G218" s="190">
        <f t="shared" si="36"/>
        <v>100</v>
      </c>
      <c r="H218" s="214">
        <f t="shared" si="55"/>
        <v>-28.571428571428569</v>
      </c>
    </row>
    <row r="219" spans="1:8" s="10" customFormat="1" x14ac:dyDescent="0.25">
      <c r="A219" s="447"/>
      <c r="B219" s="448"/>
      <c r="C219" s="19" t="s">
        <v>854</v>
      </c>
      <c r="D219" s="167">
        <v>0</v>
      </c>
      <c r="E219" s="199">
        <f>D219/D217*100</f>
        <v>0</v>
      </c>
      <c r="F219" s="167">
        <v>0</v>
      </c>
      <c r="G219" s="199">
        <f t="shared" si="38"/>
        <v>0</v>
      </c>
      <c r="H219" s="214" t="s">
        <v>97</v>
      </c>
    </row>
    <row r="220" spans="1:8" s="10" customFormat="1" x14ac:dyDescent="0.25">
      <c r="A220" s="447"/>
      <c r="B220" s="448"/>
      <c r="C220" s="19" t="s">
        <v>855</v>
      </c>
      <c r="D220" s="168">
        <v>0</v>
      </c>
      <c r="E220" s="199">
        <f t="shared" si="39"/>
        <v>0</v>
      </c>
      <c r="F220" s="168">
        <v>0</v>
      </c>
      <c r="G220" s="199">
        <f t="shared" si="40"/>
        <v>0</v>
      </c>
      <c r="H220" s="214" t="s">
        <v>97</v>
      </c>
    </row>
    <row r="221" spans="1:8" s="10" customFormat="1" x14ac:dyDescent="0.25">
      <c r="A221" s="447"/>
      <c r="B221" s="448"/>
      <c r="C221" s="19" t="s">
        <v>856</v>
      </c>
      <c r="D221" s="167">
        <v>0</v>
      </c>
      <c r="E221" s="199">
        <f t="shared" si="41"/>
        <v>0</v>
      </c>
      <c r="F221" s="167">
        <v>0</v>
      </c>
      <c r="G221" s="199">
        <f t="shared" si="42"/>
        <v>0</v>
      </c>
      <c r="H221" s="214" t="s">
        <v>97</v>
      </c>
    </row>
    <row r="222" spans="1:8" ht="15.75" customHeight="1" x14ac:dyDescent="0.25">
      <c r="A222" s="447" t="s">
        <v>1035</v>
      </c>
      <c r="B222" s="448" t="s">
        <v>1034</v>
      </c>
      <c r="C222" s="19" t="s">
        <v>852</v>
      </c>
      <c r="D222" s="169">
        <f>D223+D224+D225+D226</f>
        <v>6793</v>
      </c>
      <c r="E222" s="190">
        <f t="shared" ref="E222" si="61">SUM(E223:E226)</f>
        <v>100</v>
      </c>
      <c r="F222" s="169">
        <f>F223+F224+F225+F226</f>
        <v>1132</v>
      </c>
      <c r="G222" s="190">
        <f t="shared" ref="G222" si="62">SUM(G223:G226)</f>
        <v>100</v>
      </c>
      <c r="H222" s="214">
        <f t="shared" si="55"/>
        <v>-83.335786839393492</v>
      </c>
    </row>
    <row r="223" spans="1:8" ht="28.5" customHeight="1" x14ac:dyDescent="0.25">
      <c r="A223" s="447"/>
      <c r="B223" s="448"/>
      <c r="C223" s="19" t="s">
        <v>853</v>
      </c>
      <c r="D223" s="167">
        <v>0</v>
      </c>
      <c r="E223" s="190">
        <f t="shared" si="35"/>
        <v>0</v>
      </c>
      <c r="F223" s="167">
        <v>0</v>
      </c>
      <c r="G223" s="199">
        <f t="shared" si="36"/>
        <v>0</v>
      </c>
      <c r="H223" s="214" t="s">
        <v>97</v>
      </c>
    </row>
    <row r="224" spans="1:8" ht="21" customHeight="1" x14ac:dyDescent="0.25">
      <c r="A224" s="447"/>
      <c r="B224" s="448"/>
      <c r="C224" s="19" t="s">
        <v>854</v>
      </c>
      <c r="D224" s="167">
        <v>0</v>
      </c>
      <c r="E224" s="190">
        <f t="shared" ref="E224" si="63">D224/D222*100</f>
        <v>0</v>
      </c>
      <c r="F224" s="167">
        <v>0</v>
      </c>
      <c r="G224" s="199">
        <f t="shared" si="38"/>
        <v>0</v>
      </c>
      <c r="H224" s="214" t="s">
        <v>97</v>
      </c>
    </row>
    <row r="225" spans="1:8" ht="18" customHeight="1" x14ac:dyDescent="0.25">
      <c r="A225" s="447"/>
      <c r="B225" s="448"/>
      <c r="C225" s="19" t="s">
        <v>855</v>
      </c>
      <c r="D225" s="168">
        <v>6793</v>
      </c>
      <c r="E225" s="190">
        <f t="shared" si="39"/>
        <v>100</v>
      </c>
      <c r="F225" s="168">
        <v>1132</v>
      </c>
      <c r="G225" s="190">
        <f t="shared" si="40"/>
        <v>100</v>
      </c>
      <c r="H225" s="214">
        <f t="shared" si="55"/>
        <v>-83.335786839393492</v>
      </c>
    </row>
    <row r="226" spans="1:8" ht="18" customHeight="1" x14ac:dyDescent="0.25">
      <c r="A226" s="447"/>
      <c r="B226" s="448"/>
      <c r="C226" s="19" t="s">
        <v>856</v>
      </c>
      <c r="D226" s="167">
        <v>0</v>
      </c>
      <c r="E226" s="190">
        <f t="shared" si="41"/>
        <v>0</v>
      </c>
      <c r="F226" s="167">
        <v>0</v>
      </c>
      <c r="G226" s="199">
        <f t="shared" si="42"/>
        <v>0</v>
      </c>
      <c r="H226" s="214" t="s">
        <v>97</v>
      </c>
    </row>
    <row r="227" spans="1:8" s="9" customFormat="1" ht="18.75" customHeight="1" x14ac:dyDescent="0.25">
      <c r="A227" s="453" t="s">
        <v>101</v>
      </c>
      <c r="B227" s="428" t="s">
        <v>873</v>
      </c>
      <c r="C227" s="82" t="s">
        <v>852</v>
      </c>
      <c r="D227" s="172">
        <f>D228+D229+D230+D231</f>
        <v>139256</v>
      </c>
      <c r="E227" s="188">
        <f t="shared" ref="E227" si="64">SUM(E228:E231)</f>
        <v>100</v>
      </c>
      <c r="F227" s="172">
        <f>F228+F229+F230+F231</f>
        <v>29552.300000000003</v>
      </c>
      <c r="G227" s="188">
        <f t="shared" ref="G227" si="65">SUM(G228:G231)</f>
        <v>99.999999999999986</v>
      </c>
      <c r="H227" s="213">
        <f t="shared" si="55"/>
        <v>-78.778436835755727</v>
      </c>
    </row>
    <row r="228" spans="1:8" s="9" customFormat="1" ht="31.5" x14ac:dyDescent="0.25">
      <c r="A228" s="453"/>
      <c r="B228" s="428"/>
      <c r="C228" s="82" t="s">
        <v>853</v>
      </c>
      <c r="D228" s="166">
        <v>136751</v>
      </c>
      <c r="E228" s="188">
        <f t="shared" ref="E228:E288" si="66">D228/D227*100</f>
        <v>98.201154707876142</v>
      </c>
      <c r="F228" s="166">
        <v>29316.400000000001</v>
      </c>
      <c r="G228" s="188">
        <f t="shared" ref="G228:G288" si="67">F228/F227*100</f>
        <v>99.20175417818578</v>
      </c>
      <c r="H228" s="213">
        <f t="shared" si="55"/>
        <v>-78.562204298323223</v>
      </c>
    </row>
    <row r="229" spans="1:8" s="9" customFormat="1" x14ac:dyDescent="0.25">
      <c r="A229" s="453"/>
      <c r="B229" s="428"/>
      <c r="C229" s="82" t="s">
        <v>854</v>
      </c>
      <c r="D229" s="173">
        <v>0</v>
      </c>
      <c r="E229" s="188">
        <f t="shared" ref="E229" si="68">D229/D227*100</f>
        <v>0</v>
      </c>
      <c r="F229" s="173">
        <v>0</v>
      </c>
      <c r="G229" s="188">
        <f t="shared" ref="G229:G289" si="69">F229/F227*100</f>
        <v>0</v>
      </c>
      <c r="H229" s="213" t="s">
        <v>97</v>
      </c>
    </row>
    <row r="230" spans="1:8" s="9" customFormat="1" x14ac:dyDescent="0.25">
      <c r="A230" s="453"/>
      <c r="B230" s="428"/>
      <c r="C230" s="82" t="s">
        <v>855</v>
      </c>
      <c r="D230" s="173">
        <v>0</v>
      </c>
      <c r="E230" s="188">
        <f t="shared" ref="E230:E290" si="70">D230/D227*100</f>
        <v>0</v>
      </c>
      <c r="F230" s="173">
        <v>0</v>
      </c>
      <c r="G230" s="188">
        <f t="shared" ref="G230:G290" si="71">F230/F227*100</f>
        <v>0</v>
      </c>
      <c r="H230" s="213" t="s">
        <v>97</v>
      </c>
    </row>
    <row r="231" spans="1:8" s="9" customFormat="1" x14ac:dyDescent="0.25">
      <c r="A231" s="453"/>
      <c r="B231" s="428"/>
      <c r="C231" s="82" t="s">
        <v>856</v>
      </c>
      <c r="D231" s="166">
        <v>2505</v>
      </c>
      <c r="E231" s="188">
        <f t="shared" ref="E231:E291" si="72">D231/D227*100</f>
        <v>1.798845292123858</v>
      </c>
      <c r="F231" s="166">
        <v>235.9</v>
      </c>
      <c r="G231" s="188">
        <f t="shared" ref="G231:G291" si="73">F231/F227*100</f>
        <v>0.79824582181420733</v>
      </c>
      <c r="H231" s="213">
        <f t="shared" si="55"/>
        <v>-90.582834331337324</v>
      </c>
    </row>
    <row r="232" spans="1:8" ht="15.75" customHeight="1" x14ac:dyDescent="0.25">
      <c r="A232" s="447" t="s">
        <v>1041</v>
      </c>
      <c r="B232" s="448" t="s">
        <v>1118</v>
      </c>
      <c r="C232" s="19" t="s">
        <v>852</v>
      </c>
      <c r="D232" s="169">
        <f>D233+D234+D235+D236</f>
        <v>137759</v>
      </c>
      <c r="E232" s="190">
        <f t="shared" ref="E232" si="74">SUM(E233:E236)</f>
        <v>100</v>
      </c>
      <c r="F232" s="169">
        <f>F233+F234+F235+F236</f>
        <v>29309.200000000001</v>
      </c>
      <c r="G232" s="190">
        <f t="shared" ref="G232" si="75">SUM(G233:G236)</f>
        <v>99.999999999999986</v>
      </c>
      <c r="H232" s="214">
        <f t="shared" si="55"/>
        <v>-78.724293875536262</v>
      </c>
    </row>
    <row r="233" spans="1:8" ht="31.5" x14ac:dyDescent="0.25">
      <c r="A233" s="447"/>
      <c r="B233" s="448"/>
      <c r="C233" s="19" t="s">
        <v>853</v>
      </c>
      <c r="D233" s="168">
        <v>135254</v>
      </c>
      <c r="E233" s="190">
        <f t="shared" si="66"/>
        <v>98.1816070093424</v>
      </c>
      <c r="F233" s="168">
        <v>29073.3</v>
      </c>
      <c r="G233" s="190">
        <f t="shared" si="67"/>
        <v>99.195133268734722</v>
      </c>
      <c r="H233" s="214">
        <f t="shared" si="55"/>
        <v>-78.504665296405278</v>
      </c>
    </row>
    <row r="234" spans="1:8" x14ac:dyDescent="0.25">
      <c r="A234" s="447"/>
      <c r="B234" s="448"/>
      <c r="C234" s="19" t="s">
        <v>854</v>
      </c>
      <c r="D234" s="167">
        <v>0</v>
      </c>
      <c r="E234" s="190">
        <f t="shared" ref="E234" si="76">D234/D232*100</f>
        <v>0</v>
      </c>
      <c r="F234" s="167">
        <v>0</v>
      </c>
      <c r="G234" s="190">
        <f t="shared" si="69"/>
        <v>0</v>
      </c>
      <c r="H234" s="214" t="s">
        <v>97</v>
      </c>
    </row>
    <row r="235" spans="1:8" x14ac:dyDescent="0.25">
      <c r="A235" s="447"/>
      <c r="B235" s="448"/>
      <c r="C235" s="19" t="s">
        <v>855</v>
      </c>
      <c r="D235" s="167">
        <v>0</v>
      </c>
      <c r="E235" s="190">
        <f t="shared" si="70"/>
        <v>0</v>
      </c>
      <c r="F235" s="167">
        <v>0</v>
      </c>
      <c r="G235" s="190">
        <f t="shared" si="71"/>
        <v>0</v>
      </c>
      <c r="H235" s="214" t="s">
        <v>97</v>
      </c>
    </row>
    <row r="236" spans="1:8" x14ac:dyDescent="0.25">
      <c r="A236" s="447"/>
      <c r="B236" s="448"/>
      <c r="C236" s="19" t="s">
        <v>856</v>
      </c>
      <c r="D236" s="169">
        <v>2505</v>
      </c>
      <c r="E236" s="199">
        <f t="shared" si="72"/>
        <v>1.8183929906575975</v>
      </c>
      <c r="F236" s="168">
        <v>235.9</v>
      </c>
      <c r="G236" s="190">
        <f t="shared" si="73"/>
        <v>0.8048667312652682</v>
      </c>
      <c r="H236" s="214">
        <f t="shared" si="55"/>
        <v>-90.582834331337324</v>
      </c>
    </row>
    <row r="237" spans="1:8" ht="25.5" customHeight="1" x14ac:dyDescent="0.25">
      <c r="A237" s="447" t="s">
        <v>1044</v>
      </c>
      <c r="B237" s="448" t="s">
        <v>105</v>
      </c>
      <c r="C237" s="19" t="s">
        <v>852</v>
      </c>
      <c r="D237" s="169">
        <f>D238+D239+D240+D241</f>
        <v>1060</v>
      </c>
      <c r="E237" s="190">
        <f t="shared" ref="E237" si="77">SUM(E238:E241)</f>
        <v>100</v>
      </c>
      <c r="F237" s="169">
        <f>F238+F239+F240+F241</f>
        <v>234.2</v>
      </c>
      <c r="G237" s="190">
        <f t="shared" ref="G237" si="78">SUM(G238:G241)</f>
        <v>100</v>
      </c>
      <c r="H237" s="214">
        <f t="shared" si="55"/>
        <v>-77.905660377358487</v>
      </c>
    </row>
    <row r="238" spans="1:8" ht="31.5" x14ac:dyDescent="0.25">
      <c r="A238" s="447"/>
      <c r="B238" s="448"/>
      <c r="C238" s="19" t="s">
        <v>853</v>
      </c>
      <c r="D238" s="168">
        <v>1060</v>
      </c>
      <c r="E238" s="190">
        <f t="shared" si="66"/>
        <v>100</v>
      </c>
      <c r="F238" s="168">
        <v>234.2</v>
      </c>
      <c r="G238" s="190">
        <f t="shared" si="67"/>
        <v>100</v>
      </c>
      <c r="H238" s="214">
        <f t="shared" si="55"/>
        <v>-77.905660377358487</v>
      </c>
    </row>
    <row r="239" spans="1:8" ht="23.25" customHeight="1" x14ac:dyDescent="0.25">
      <c r="A239" s="447"/>
      <c r="B239" s="448"/>
      <c r="C239" s="19" t="s">
        <v>854</v>
      </c>
      <c r="D239" s="167">
        <v>0</v>
      </c>
      <c r="E239" s="190">
        <f t="shared" ref="E239" si="79">D239/D237*100</f>
        <v>0</v>
      </c>
      <c r="F239" s="167">
        <v>0</v>
      </c>
      <c r="G239" s="190">
        <f t="shared" si="69"/>
        <v>0</v>
      </c>
      <c r="H239" s="214" t="s">
        <v>97</v>
      </c>
    </row>
    <row r="240" spans="1:8" ht="21" customHeight="1" x14ac:dyDescent="0.25">
      <c r="A240" s="447"/>
      <c r="B240" s="448"/>
      <c r="C240" s="19" t="s">
        <v>855</v>
      </c>
      <c r="D240" s="167">
        <v>0</v>
      </c>
      <c r="E240" s="190">
        <f t="shared" si="70"/>
        <v>0</v>
      </c>
      <c r="F240" s="167">
        <v>0</v>
      </c>
      <c r="G240" s="190">
        <f t="shared" si="71"/>
        <v>0</v>
      </c>
      <c r="H240" s="214" t="s">
        <v>97</v>
      </c>
    </row>
    <row r="241" spans="1:8" ht="21.75" customHeight="1" x14ac:dyDescent="0.25">
      <c r="A241" s="447"/>
      <c r="B241" s="448"/>
      <c r="C241" s="19" t="s">
        <v>856</v>
      </c>
      <c r="D241" s="167">
        <v>0</v>
      </c>
      <c r="E241" s="190">
        <f t="shared" si="72"/>
        <v>0</v>
      </c>
      <c r="F241" s="167">
        <v>0</v>
      </c>
      <c r="G241" s="190">
        <f t="shared" si="73"/>
        <v>0</v>
      </c>
      <c r="H241" s="214" t="s">
        <v>97</v>
      </c>
    </row>
    <row r="242" spans="1:8" s="10" customFormat="1" ht="15.75" customHeight="1" x14ac:dyDescent="0.25">
      <c r="A242" s="447" t="s">
        <v>1045</v>
      </c>
      <c r="B242" s="448" t="s">
        <v>1133</v>
      </c>
      <c r="C242" s="19" t="s">
        <v>852</v>
      </c>
      <c r="D242" s="169">
        <f>D243+D244+D245+D246</f>
        <v>322</v>
      </c>
      <c r="E242" s="190">
        <f t="shared" ref="E242" si="80">SUM(E243:E246)</f>
        <v>100</v>
      </c>
      <c r="F242" s="169">
        <f>F243+F244+F245+F246</f>
        <v>8.9</v>
      </c>
      <c r="G242" s="190">
        <f t="shared" ref="G242" si="81">SUM(G243:G246)</f>
        <v>100</v>
      </c>
      <c r="H242" s="214">
        <f t="shared" si="55"/>
        <v>-97.236024844720504</v>
      </c>
    </row>
    <row r="243" spans="1:8" s="10" customFormat="1" ht="31.5" x14ac:dyDescent="0.25">
      <c r="A243" s="447"/>
      <c r="B243" s="448"/>
      <c r="C243" s="19" t="s">
        <v>853</v>
      </c>
      <c r="D243" s="168">
        <v>322</v>
      </c>
      <c r="E243" s="190">
        <f t="shared" si="66"/>
        <v>100</v>
      </c>
      <c r="F243" s="168">
        <v>8.9</v>
      </c>
      <c r="G243" s="190">
        <f t="shared" si="67"/>
        <v>100</v>
      </c>
      <c r="H243" s="214">
        <f t="shared" si="55"/>
        <v>-97.236024844720504</v>
      </c>
    </row>
    <row r="244" spans="1:8" s="10" customFormat="1" x14ac:dyDescent="0.25">
      <c r="A244" s="447"/>
      <c r="B244" s="448"/>
      <c r="C244" s="19" t="s">
        <v>854</v>
      </c>
      <c r="D244" s="167">
        <v>0</v>
      </c>
      <c r="E244" s="190">
        <f t="shared" ref="E244" si="82">D244/D242*100</f>
        <v>0</v>
      </c>
      <c r="F244" s="167">
        <v>0</v>
      </c>
      <c r="G244" s="190">
        <f t="shared" si="69"/>
        <v>0</v>
      </c>
      <c r="H244" s="214" t="s">
        <v>97</v>
      </c>
    </row>
    <row r="245" spans="1:8" s="10" customFormat="1" x14ac:dyDescent="0.25">
      <c r="A245" s="447"/>
      <c r="B245" s="448"/>
      <c r="C245" s="19" t="s">
        <v>855</v>
      </c>
      <c r="D245" s="167">
        <v>0</v>
      </c>
      <c r="E245" s="190">
        <f t="shared" si="70"/>
        <v>0</v>
      </c>
      <c r="F245" s="167">
        <v>0</v>
      </c>
      <c r="G245" s="190">
        <f t="shared" si="71"/>
        <v>0</v>
      </c>
      <c r="H245" s="214" t="s">
        <v>97</v>
      </c>
    </row>
    <row r="246" spans="1:8" s="10" customFormat="1" x14ac:dyDescent="0.25">
      <c r="A246" s="447"/>
      <c r="B246" s="448"/>
      <c r="C246" s="19" t="s">
        <v>856</v>
      </c>
      <c r="D246" s="167">
        <v>0</v>
      </c>
      <c r="E246" s="190">
        <f t="shared" si="72"/>
        <v>0</v>
      </c>
      <c r="F246" s="167">
        <v>0</v>
      </c>
      <c r="G246" s="190">
        <f t="shared" si="73"/>
        <v>0</v>
      </c>
      <c r="H246" s="214" t="s">
        <v>97</v>
      </c>
    </row>
    <row r="247" spans="1:8" ht="15.75" customHeight="1" x14ac:dyDescent="0.25">
      <c r="A247" s="447" t="s">
        <v>1046</v>
      </c>
      <c r="B247" s="448" t="s">
        <v>1119</v>
      </c>
      <c r="C247" s="19" t="s">
        <v>852</v>
      </c>
      <c r="D247" s="169">
        <f>D248+D249+D250+D251</f>
        <v>115</v>
      </c>
      <c r="E247" s="190">
        <f t="shared" ref="E247" si="83">SUM(E248:E251)</f>
        <v>100</v>
      </c>
      <c r="F247" s="169">
        <f>F248+F249+F250+F251</f>
        <v>0</v>
      </c>
      <c r="G247" s="190">
        <f>SUM(G248:G251)</f>
        <v>0</v>
      </c>
      <c r="H247" s="214">
        <f t="shared" si="55"/>
        <v>-100</v>
      </c>
    </row>
    <row r="248" spans="1:8" ht="31.5" x14ac:dyDescent="0.25">
      <c r="A248" s="447"/>
      <c r="B248" s="448"/>
      <c r="C248" s="19" t="s">
        <v>853</v>
      </c>
      <c r="D248" s="168">
        <v>115</v>
      </c>
      <c r="E248" s="190">
        <f t="shared" si="66"/>
        <v>100</v>
      </c>
      <c r="F248" s="168">
        <v>0</v>
      </c>
      <c r="G248" s="190">
        <v>0</v>
      </c>
      <c r="H248" s="214">
        <f t="shared" si="55"/>
        <v>-100</v>
      </c>
    </row>
    <row r="249" spans="1:8" x14ac:dyDescent="0.25">
      <c r="A249" s="447"/>
      <c r="B249" s="448"/>
      <c r="C249" s="19" t="s">
        <v>854</v>
      </c>
      <c r="D249" s="167">
        <v>0</v>
      </c>
      <c r="E249" s="190">
        <f t="shared" ref="E249" si="84">D249/D247*100</f>
        <v>0</v>
      </c>
      <c r="F249" s="168">
        <v>0</v>
      </c>
      <c r="G249" s="190">
        <v>0</v>
      </c>
      <c r="H249" s="214" t="s">
        <v>97</v>
      </c>
    </row>
    <row r="250" spans="1:8" x14ac:dyDescent="0.25">
      <c r="A250" s="447"/>
      <c r="B250" s="448"/>
      <c r="C250" s="19" t="s">
        <v>855</v>
      </c>
      <c r="D250" s="167">
        <v>0</v>
      </c>
      <c r="E250" s="190">
        <f t="shared" si="70"/>
        <v>0</v>
      </c>
      <c r="F250" s="168">
        <v>0</v>
      </c>
      <c r="G250" s="190">
        <v>0</v>
      </c>
      <c r="H250" s="214" t="s">
        <v>97</v>
      </c>
    </row>
    <row r="251" spans="1:8" x14ac:dyDescent="0.25">
      <c r="A251" s="447"/>
      <c r="B251" s="448"/>
      <c r="C251" s="19" t="s">
        <v>856</v>
      </c>
      <c r="D251" s="167">
        <v>0</v>
      </c>
      <c r="E251" s="190">
        <f t="shared" si="72"/>
        <v>0</v>
      </c>
      <c r="F251" s="168">
        <v>0</v>
      </c>
      <c r="G251" s="190">
        <v>0</v>
      </c>
      <c r="H251" s="214" t="s">
        <v>97</v>
      </c>
    </row>
    <row r="252" spans="1:8" s="9" customFormat="1" ht="20.25" customHeight="1" x14ac:dyDescent="0.25">
      <c r="A252" s="453" t="s">
        <v>103</v>
      </c>
      <c r="B252" s="428" t="s">
        <v>874</v>
      </c>
      <c r="C252" s="82" t="s">
        <v>852</v>
      </c>
      <c r="D252" s="172">
        <f>D253+D254+D255+D256</f>
        <v>5125</v>
      </c>
      <c r="E252" s="188">
        <f t="shared" ref="E252" si="85">SUM(E253:E256)</f>
        <v>100</v>
      </c>
      <c r="F252" s="172">
        <f>F253+F254+F255+F256</f>
        <v>799.1</v>
      </c>
      <c r="G252" s="188">
        <f t="shared" ref="G252" si="86">SUM(G253:G256)</f>
        <v>100</v>
      </c>
      <c r="H252" s="213">
        <f t="shared" si="55"/>
        <v>-84.407804878048779</v>
      </c>
    </row>
    <row r="253" spans="1:8" s="9" customFormat="1" ht="31.5" x14ac:dyDescent="0.25">
      <c r="A253" s="453"/>
      <c r="B253" s="428"/>
      <c r="C253" s="82" t="s">
        <v>853</v>
      </c>
      <c r="D253" s="166">
        <v>5085</v>
      </c>
      <c r="E253" s="188">
        <f t="shared" si="66"/>
        <v>99.219512195121951</v>
      </c>
      <c r="F253" s="166">
        <v>795.6</v>
      </c>
      <c r="G253" s="188">
        <f t="shared" si="67"/>
        <v>99.562007258165437</v>
      </c>
      <c r="H253" s="213">
        <f t="shared" si="55"/>
        <v>-84.353982300884951</v>
      </c>
    </row>
    <row r="254" spans="1:8" s="9" customFormat="1" x14ac:dyDescent="0.25">
      <c r="A254" s="453"/>
      <c r="B254" s="428"/>
      <c r="C254" s="82" t="s">
        <v>854</v>
      </c>
      <c r="D254" s="166">
        <v>0</v>
      </c>
      <c r="E254" s="188">
        <f t="shared" ref="E254" si="87">D254/D252*100</f>
        <v>0</v>
      </c>
      <c r="F254" s="166">
        <v>0</v>
      </c>
      <c r="G254" s="188">
        <f t="shared" si="69"/>
        <v>0</v>
      </c>
      <c r="H254" s="213" t="s">
        <v>97</v>
      </c>
    </row>
    <row r="255" spans="1:8" s="9" customFormat="1" x14ac:dyDescent="0.25">
      <c r="A255" s="453"/>
      <c r="B255" s="428"/>
      <c r="C255" s="82" t="s">
        <v>855</v>
      </c>
      <c r="D255" s="166">
        <v>0</v>
      </c>
      <c r="E255" s="188">
        <f t="shared" si="70"/>
        <v>0</v>
      </c>
      <c r="F255" s="166">
        <v>0</v>
      </c>
      <c r="G255" s="188">
        <f t="shared" si="71"/>
        <v>0</v>
      </c>
      <c r="H255" s="213" t="s">
        <v>97</v>
      </c>
    </row>
    <row r="256" spans="1:8" s="9" customFormat="1" x14ac:dyDescent="0.25">
      <c r="A256" s="453"/>
      <c r="B256" s="428"/>
      <c r="C256" s="82" t="s">
        <v>856</v>
      </c>
      <c r="D256" s="166">
        <v>40</v>
      </c>
      <c r="E256" s="188">
        <f t="shared" si="72"/>
        <v>0.78048780487804881</v>
      </c>
      <c r="F256" s="166">
        <v>3.5</v>
      </c>
      <c r="G256" s="188">
        <f t="shared" si="73"/>
        <v>0.43799274183456388</v>
      </c>
      <c r="H256" s="213">
        <f t="shared" si="55"/>
        <v>-91.25</v>
      </c>
    </row>
    <row r="257" spans="1:8" s="10" customFormat="1" ht="15.75" customHeight="1" x14ac:dyDescent="0.25">
      <c r="A257" s="447" t="s">
        <v>1057</v>
      </c>
      <c r="B257" s="448" t="s">
        <v>1134</v>
      </c>
      <c r="C257" s="19" t="s">
        <v>852</v>
      </c>
      <c r="D257" s="169">
        <f>D258+D259+D260+D261</f>
        <v>5040</v>
      </c>
      <c r="E257" s="190">
        <f t="shared" ref="E257" si="88">SUM(E258:E261)</f>
        <v>100.00000000000001</v>
      </c>
      <c r="F257" s="169">
        <f>F258+F259+F260+F261</f>
        <v>799.1</v>
      </c>
      <c r="G257" s="190">
        <f t="shared" ref="G257" si="89">SUM(G258:G261)</f>
        <v>100</v>
      </c>
      <c r="H257" s="214">
        <f t="shared" si="55"/>
        <v>-84.144841269841265</v>
      </c>
    </row>
    <row r="258" spans="1:8" s="10" customFormat="1" ht="31.5" x14ac:dyDescent="0.25">
      <c r="A258" s="447"/>
      <c r="B258" s="448"/>
      <c r="C258" s="19" t="s">
        <v>853</v>
      </c>
      <c r="D258" s="168">
        <v>5000</v>
      </c>
      <c r="E258" s="190">
        <f t="shared" si="66"/>
        <v>99.206349206349216</v>
      </c>
      <c r="F258" s="168">
        <v>795.6</v>
      </c>
      <c r="G258" s="190">
        <f t="shared" si="67"/>
        <v>99.562007258165437</v>
      </c>
      <c r="H258" s="214">
        <f t="shared" si="55"/>
        <v>-84.087999999999994</v>
      </c>
    </row>
    <row r="259" spans="1:8" s="10" customFormat="1" x14ac:dyDescent="0.25">
      <c r="A259" s="447"/>
      <c r="B259" s="448"/>
      <c r="C259" s="19" t="s">
        <v>854</v>
      </c>
      <c r="D259" s="167">
        <v>0</v>
      </c>
      <c r="E259" s="190">
        <f t="shared" ref="E259" si="90">D259/D257*100</f>
        <v>0</v>
      </c>
      <c r="F259" s="167">
        <v>0</v>
      </c>
      <c r="G259" s="190">
        <f t="shared" si="69"/>
        <v>0</v>
      </c>
      <c r="H259" s="214" t="s">
        <v>97</v>
      </c>
    </row>
    <row r="260" spans="1:8" s="10" customFormat="1" x14ac:dyDescent="0.25">
      <c r="A260" s="447"/>
      <c r="B260" s="448"/>
      <c r="C260" s="19" t="s">
        <v>855</v>
      </c>
      <c r="D260" s="167">
        <v>0</v>
      </c>
      <c r="E260" s="190">
        <f t="shared" si="70"/>
        <v>0</v>
      </c>
      <c r="F260" s="167">
        <v>0</v>
      </c>
      <c r="G260" s="190">
        <f t="shared" si="71"/>
        <v>0</v>
      </c>
      <c r="H260" s="214" t="s">
        <v>97</v>
      </c>
    </row>
    <row r="261" spans="1:8" s="10" customFormat="1" x14ac:dyDescent="0.25">
      <c r="A261" s="447"/>
      <c r="B261" s="448"/>
      <c r="C261" s="19" t="s">
        <v>856</v>
      </c>
      <c r="D261" s="169">
        <v>40</v>
      </c>
      <c r="E261" s="199">
        <f t="shared" si="72"/>
        <v>0.79365079365079361</v>
      </c>
      <c r="F261" s="168">
        <v>3.5</v>
      </c>
      <c r="G261" s="190">
        <f t="shared" si="73"/>
        <v>0.43799274183456388</v>
      </c>
      <c r="H261" s="214">
        <f t="shared" si="55"/>
        <v>-91.25</v>
      </c>
    </row>
    <row r="262" spans="1:8" ht="15.75" customHeight="1" x14ac:dyDescent="0.25">
      <c r="A262" s="447" t="s">
        <v>1058</v>
      </c>
      <c r="B262" s="448" t="s">
        <v>1135</v>
      </c>
      <c r="C262" s="19" t="s">
        <v>852</v>
      </c>
      <c r="D262" s="169">
        <f>D263+D264+D265+D266</f>
        <v>85</v>
      </c>
      <c r="E262" s="190">
        <f t="shared" ref="E262" si="91">SUM(E263:E266)</f>
        <v>100</v>
      </c>
      <c r="F262" s="169">
        <f>F263+F264+F265+F266</f>
        <v>0</v>
      </c>
      <c r="G262" s="190">
        <f t="shared" ref="G262" si="92">SUM(G263:G266)</f>
        <v>0</v>
      </c>
      <c r="H262" s="214">
        <f t="shared" si="55"/>
        <v>-100</v>
      </c>
    </row>
    <row r="263" spans="1:8" ht="31.5" x14ac:dyDescent="0.25">
      <c r="A263" s="447"/>
      <c r="B263" s="448"/>
      <c r="C263" s="19" t="s">
        <v>853</v>
      </c>
      <c r="D263" s="168">
        <v>85</v>
      </c>
      <c r="E263" s="190">
        <f t="shared" si="66"/>
        <v>100</v>
      </c>
      <c r="F263" s="168">
        <v>0</v>
      </c>
      <c r="G263" s="190">
        <v>0</v>
      </c>
      <c r="H263" s="214">
        <f t="shared" si="55"/>
        <v>-100</v>
      </c>
    </row>
    <row r="264" spans="1:8" x14ac:dyDescent="0.25">
      <c r="A264" s="447"/>
      <c r="B264" s="448"/>
      <c r="C264" s="19" t="s">
        <v>854</v>
      </c>
      <c r="D264" s="167">
        <v>0</v>
      </c>
      <c r="E264" s="190">
        <f t="shared" ref="E264" si="93">D264/D262*100</f>
        <v>0</v>
      </c>
      <c r="F264" s="168">
        <v>0</v>
      </c>
      <c r="G264" s="190">
        <v>0</v>
      </c>
      <c r="H264" s="214" t="s">
        <v>97</v>
      </c>
    </row>
    <row r="265" spans="1:8" x14ac:dyDescent="0.25">
      <c r="A265" s="447"/>
      <c r="B265" s="448"/>
      <c r="C265" s="19" t="s">
        <v>855</v>
      </c>
      <c r="D265" s="167">
        <v>0</v>
      </c>
      <c r="E265" s="190">
        <f t="shared" si="70"/>
        <v>0</v>
      </c>
      <c r="F265" s="168">
        <v>0</v>
      </c>
      <c r="G265" s="190">
        <v>0</v>
      </c>
      <c r="H265" s="214" t="s">
        <v>97</v>
      </c>
    </row>
    <row r="266" spans="1:8" x14ac:dyDescent="0.25">
      <c r="A266" s="447"/>
      <c r="B266" s="448"/>
      <c r="C266" s="19" t="s">
        <v>856</v>
      </c>
      <c r="D266" s="167">
        <v>0</v>
      </c>
      <c r="E266" s="188">
        <f t="shared" si="72"/>
        <v>0</v>
      </c>
      <c r="F266" s="168">
        <v>0</v>
      </c>
      <c r="G266" s="190">
        <v>0</v>
      </c>
      <c r="H266" s="214" t="s">
        <v>97</v>
      </c>
    </row>
    <row r="267" spans="1:8" s="9" customFormat="1" ht="22.5" customHeight="1" x14ac:dyDescent="0.25">
      <c r="A267" s="453" t="s">
        <v>106</v>
      </c>
      <c r="B267" s="428" t="s">
        <v>875</v>
      </c>
      <c r="C267" s="82" t="s">
        <v>852</v>
      </c>
      <c r="D267" s="172">
        <f>D268+D269+D270+D271</f>
        <v>12774</v>
      </c>
      <c r="E267" s="188">
        <f t="shared" ref="E267" si="94">SUM(E268:E271)</f>
        <v>100</v>
      </c>
      <c r="F267" s="172">
        <f>F268+F269+F270+F271</f>
        <v>2440.1</v>
      </c>
      <c r="G267" s="188">
        <f t="shared" ref="G267" si="95">SUM(G268:G271)</f>
        <v>100</v>
      </c>
      <c r="H267" s="213">
        <f t="shared" si="55"/>
        <v>-80.89791764521685</v>
      </c>
    </row>
    <row r="268" spans="1:8" s="9" customFormat="1" ht="28.5" customHeight="1" x14ac:dyDescent="0.25">
      <c r="A268" s="453"/>
      <c r="B268" s="428"/>
      <c r="C268" s="82" t="s">
        <v>853</v>
      </c>
      <c r="D268" s="166">
        <v>12774</v>
      </c>
      <c r="E268" s="188">
        <f t="shared" si="66"/>
        <v>100</v>
      </c>
      <c r="F268" s="166">
        <v>2431.1</v>
      </c>
      <c r="G268" s="188">
        <f t="shared" si="67"/>
        <v>99.631162657268149</v>
      </c>
      <c r="H268" s="213">
        <f t="shared" si="55"/>
        <v>-80.968373258180677</v>
      </c>
    </row>
    <row r="269" spans="1:8" s="9" customFormat="1" x14ac:dyDescent="0.25">
      <c r="A269" s="453"/>
      <c r="B269" s="428"/>
      <c r="C269" s="82" t="s">
        <v>854</v>
      </c>
      <c r="D269" s="166">
        <v>0</v>
      </c>
      <c r="E269" s="188">
        <f t="shared" ref="E269" si="96">D269/D267*100</f>
        <v>0</v>
      </c>
      <c r="F269" s="166">
        <v>0</v>
      </c>
      <c r="G269" s="188">
        <f t="shared" si="69"/>
        <v>0</v>
      </c>
      <c r="H269" s="213" t="s">
        <v>97</v>
      </c>
    </row>
    <row r="270" spans="1:8" s="9" customFormat="1" x14ac:dyDescent="0.25">
      <c r="A270" s="453"/>
      <c r="B270" s="428"/>
      <c r="C270" s="82" t="s">
        <v>855</v>
      </c>
      <c r="D270" s="166">
        <v>0</v>
      </c>
      <c r="E270" s="188">
        <f t="shared" si="70"/>
        <v>0</v>
      </c>
      <c r="F270" s="166">
        <v>0</v>
      </c>
      <c r="G270" s="188">
        <f t="shared" si="71"/>
        <v>0</v>
      </c>
      <c r="H270" s="213" t="s">
        <v>97</v>
      </c>
    </row>
    <row r="271" spans="1:8" s="9" customFormat="1" x14ac:dyDescent="0.25">
      <c r="A271" s="453"/>
      <c r="B271" s="428"/>
      <c r="C271" s="82" t="s">
        <v>856</v>
      </c>
      <c r="D271" s="166">
        <v>0</v>
      </c>
      <c r="E271" s="188">
        <f t="shared" si="72"/>
        <v>0</v>
      </c>
      <c r="F271" s="166">
        <v>9</v>
      </c>
      <c r="G271" s="188">
        <f t="shared" si="73"/>
        <v>0.36883734273185526</v>
      </c>
      <c r="H271" s="213" t="s">
        <v>97</v>
      </c>
    </row>
    <row r="272" spans="1:8" ht="15.75" customHeight="1" x14ac:dyDescent="0.25">
      <c r="A272" s="447" t="s">
        <v>1066</v>
      </c>
      <c r="B272" s="448" t="s">
        <v>1137</v>
      </c>
      <c r="C272" s="19" t="s">
        <v>852</v>
      </c>
      <c r="D272" s="169">
        <f>D273+D274+D275+D276</f>
        <v>10766</v>
      </c>
      <c r="E272" s="199">
        <f t="shared" ref="E272" si="97">SUM(E273:E276)</f>
        <v>100</v>
      </c>
      <c r="F272" s="169">
        <f>F273+F274+F275+F276</f>
        <v>2077.5</v>
      </c>
      <c r="G272" s="190">
        <f t="shared" ref="G272" si="98">SUM(G273:G276)</f>
        <v>100.00000000000001</v>
      </c>
      <c r="H272" s="214">
        <f t="shared" si="55"/>
        <v>-80.703139513282565</v>
      </c>
    </row>
    <row r="273" spans="1:8" ht="31.5" x14ac:dyDescent="0.25">
      <c r="A273" s="447"/>
      <c r="B273" s="448"/>
      <c r="C273" s="19" t="s">
        <v>853</v>
      </c>
      <c r="D273" s="169">
        <v>10766</v>
      </c>
      <c r="E273" s="199">
        <f t="shared" si="66"/>
        <v>100</v>
      </c>
      <c r="F273" s="168">
        <v>2068.5</v>
      </c>
      <c r="G273" s="190">
        <f t="shared" si="67"/>
        <v>99.566787003610116</v>
      </c>
      <c r="H273" s="214">
        <f t="shared" si="55"/>
        <v>-80.786736020806245</v>
      </c>
    </row>
    <row r="274" spans="1:8" x14ac:dyDescent="0.25">
      <c r="A274" s="447"/>
      <c r="B274" s="448"/>
      <c r="C274" s="19" t="s">
        <v>854</v>
      </c>
      <c r="D274" s="171">
        <v>0</v>
      </c>
      <c r="E274" s="199">
        <f t="shared" ref="E274" si="99">D274/D272*100</f>
        <v>0</v>
      </c>
      <c r="F274" s="167">
        <v>0</v>
      </c>
      <c r="G274" s="190">
        <f>F274/F272*100</f>
        <v>0</v>
      </c>
      <c r="H274" s="214" t="s">
        <v>97</v>
      </c>
    </row>
    <row r="275" spans="1:8" x14ac:dyDescent="0.25">
      <c r="A275" s="447"/>
      <c r="B275" s="448"/>
      <c r="C275" s="19" t="s">
        <v>855</v>
      </c>
      <c r="D275" s="171">
        <v>0</v>
      </c>
      <c r="E275" s="199">
        <f t="shared" si="70"/>
        <v>0</v>
      </c>
      <c r="F275" s="167">
        <v>0</v>
      </c>
      <c r="G275" s="190">
        <f t="shared" si="71"/>
        <v>0</v>
      </c>
      <c r="H275" s="214" t="s">
        <v>97</v>
      </c>
    </row>
    <row r="276" spans="1:8" x14ac:dyDescent="0.25">
      <c r="A276" s="447"/>
      <c r="B276" s="448"/>
      <c r="C276" s="19" t="s">
        <v>856</v>
      </c>
      <c r="D276" s="171">
        <v>0</v>
      </c>
      <c r="E276" s="199">
        <f t="shared" si="72"/>
        <v>0</v>
      </c>
      <c r="F276" s="167">
        <v>9</v>
      </c>
      <c r="G276" s="190">
        <f t="shared" si="73"/>
        <v>0.43321299638989169</v>
      </c>
      <c r="H276" s="214" t="s">
        <v>97</v>
      </c>
    </row>
    <row r="277" spans="1:8" hidden="1" x14ac:dyDescent="0.25">
      <c r="A277" s="447" t="s">
        <v>1067</v>
      </c>
      <c r="B277" s="448" t="s">
        <v>1136</v>
      </c>
      <c r="C277" s="19" t="s">
        <v>852</v>
      </c>
      <c r="D277" s="169">
        <f>D278+D279+D280+D281</f>
        <v>0</v>
      </c>
      <c r="E277" s="199">
        <f t="shared" ref="E277" si="100">SUM(E278:E281)</f>
        <v>0</v>
      </c>
      <c r="F277" s="169">
        <f>F278+F279+F280+F281</f>
        <v>0</v>
      </c>
      <c r="G277" s="190" t="e">
        <f t="shared" ref="G277" si="101">SUM(G278:G281)</f>
        <v>#DIV/0!</v>
      </c>
      <c r="H277" s="214" t="s">
        <v>97</v>
      </c>
    </row>
    <row r="278" spans="1:8" ht="31.5" hidden="1" x14ac:dyDescent="0.25">
      <c r="A278" s="447"/>
      <c r="B278" s="448"/>
      <c r="C278" s="19" t="s">
        <v>853</v>
      </c>
      <c r="D278" s="169">
        <v>0</v>
      </c>
      <c r="E278" s="199">
        <v>0</v>
      </c>
      <c r="F278" s="169">
        <v>0</v>
      </c>
      <c r="G278" s="190" t="e">
        <f>F278/F277*100</f>
        <v>#DIV/0!</v>
      </c>
      <c r="H278" s="214" t="e">
        <f>F278/D278*100-100</f>
        <v>#DIV/0!</v>
      </c>
    </row>
    <row r="279" spans="1:8" hidden="1" x14ac:dyDescent="0.25">
      <c r="A279" s="447"/>
      <c r="B279" s="448"/>
      <c r="C279" s="19" t="s">
        <v>854</v>
      </c>
      <c r="D279" s="169">
        <v>0</v>
      </c>
      <c r="E279" s="199">
        <v>0</v>
      </c>
      <c r="F279" s="169">
        <v>0</v>
      </c>
      <c r="G279" s="190" t="e">
        <f>F279/F277*100</f>
        <v>#DIV/0!</v>
      </c>
      <c r="H279" s="214" t="e">
        <f>F279/D279*100-100</f>
        <v>#DIV/0!</v>
      </c>
    </row>
    <row r="280" spans="1:8" hidden="1" x14ac:dyDescent="0.25">
      <c r="A280" s="447"/>
      <c r="B280" s="448"/>
      <c r="C280" s="19" t="s">
        <v>855</v>
      </c>
      <c r="D280" s="169">
        <v>0</v>
      </c>
      <c r="E280" s="190">
        <v>0</v>
      </c>
      <c r="F280" s="169">
        <v>0</v>
      </c>
      <c r="G280" s="190" t="e">
        <f>F280/F277*100</f>
        <v>#DIV/0!</v>
      </c>
      <c r="H280" s="214" t="e">
        <f>F280/D280*100-100</f>
        <v>#DIV/0!</v>
      </c>
    </row>
    <row r="281" spans="1:8" hidden="1" x14ac:dyDescent="0.25">
      <c r="A281" s="447"/>
      <c r="B281" s="448"/>
      <c r="C281" s="19" t="s">
        <v>856</v>
      </c>
      <c r="D281" s="169">
        <v>0</v>
      </c>
      <c r="E281" s="190">
        <v>0</v>
      </c>
      <c r="F281" s="169">
        <v>0</v>
      </c>
      <c r="G281" s="190" t="e">
        <f>F281/F277*100</f>
        <v>#DIV/0!</v>
      </c>
      <c r="H281" s="214" t="e">
        <f>F281/D281*100-100</f>
        <v>#DIV/0!</v>
      </c>
    </row>
    <row r="282" spans="1:8" ht="15.75" customHeight="1" x14ac:dyDescent="0.25">
      <c r="A282" s="447" t="s">
        <v>1067</v>
      </c>
      <c r="B282" s="448" t="s">
        <v>108</v>
      </c>
      <c r="C282" s="19" t="s">
        <v>852</v>
      </c>
      <c r="D282" s="169">
        <f>D283+D284+D285+D286</f>
        <v>1615</v>
      </c>
      <c r="E282" s="199">
        <f t="shared" ref="E282" si="102">SUM(E283:E286)</f>
        <v>100</v>
      </c>
      <c r="F282" s="169">
        <f>F283+F284+F285+F286</f>
        <v>335.2</v>
      </c>
      <c r="G282" s="190">
        <f t="shared" ref="G282" si="103">SUM(G283:G286)</f>
        <v>100</v>
      </c>
      <c r="H282" s="214">
        <f t="shared" ref="H282:H283" si="104">F282/D282*100-100</f>
        <v>-79.244582043343655</v>
      </c>
    </row>
    <row r="283" spans="1:8" ht="31.5" x14ac:dyDescent="0.25">
      <c r="A283" s="447"/>
      <c r="B283" s="448"/>
      <c r="C283" s="19" t="s">
        <v>853</v>
      </c>
      <c r="D283" s="169">
        <v>1615</v>
      </c>
      <c r="E283" s="199">
        <f t="shared" ref="E283" si="105">D283/D282*100</f>
        <v>100</v>
      </c>
      <c r="F283" s="168">
        <v>335.2</v>
      </c>
      <c r="G283" s="190">
        <f t="shared" ref="G283" si="106">F283/F282*100</f>
        <v>100</v>
      </c>
      <c r="H283" s="214">
        <f t="shared" si="104"/>
        <v>-79.244582043343655</v>
      </c>
    </row>
    <row r="284" spans="1:8" x14ac:dyDescent="0.25">
      <c r="A284" s="447"/>
      <c r="B284" s="448"/>
      <c r="C284" s="19" t="s">
        <v>854</v>
      </c>
      <c r="D284" s="171">
        <v>0</v>
      </c>
      <c r="E284" s="199">
        <f t="shared" ref="E284" si="107">D284/D282*100</f>
        <v>0</v>
      </c>
      <c r="F284" s="171">
        <v>0</v>
      </c>
      <c r="G284" s="190">
        <f t="shared" ref="G284" si="108">F284/F282*100</f>
        <v>0</v>
      </c>
      <c r="H284" s="214" t="s">
        <v>97</v>
      </c>
    </row>
    <row r="285" spans="1:8" x14ac:dyDescent="0.25">
      <c r="A285" s="447"/>
      <c r="B285" s="448"/>
      <c r="C285" s="19" t="s">
        <v>855</v>
      </c>
      <c r="D285" s="171">
        <v>0</v>
      </c>
      <c r="E285" s="199">
        <f t="shared" ref="E285" si="109">D285/D282*100</f>
        <v>0</v>
      </c>
      <c r="F285" s="171">
        <v>0</v>
      </c>
      <c r="G285" s="190">
        <f t="shared" ref="G285" si="110">F285/F282*100</f>
        <v>0</v>
      </c>
      <c r="H285" s="214" t="s">
        <v>97</v>
      </c>
    </row>
    <row r="286" spans="1:8" x14ac:dyDescent="0.25">
      <c r="A286" s="447"/>
      <c r="B286" s="448"/>
      <c r="C286" s="19" t="s">
        <v>856</v>
      </c>
      <c r="D286" s="171">
        <v>0</v>
      </c>
      <c r="E286" s="199">
        <f t="shared" ref="E286" si="111">D286/D282*100</f>
        <v>0</v>
      </c>
      <c r="F286" s="171">
        <v>0</v>
      </c>
      <c r="G286" s="190">
        <f t="shared" ref="G286" si="112">F286/F282*100</f>
        <v>0</v>
      </c>
      <c r="H286" s="214" t="s">
        <v>97</v>
      </c>
    </row>
    <row r="287" spans="1:8" ht="15.75" customHeight="1" x14ac:dyDescent="0.25">
      <c r="A287" s="447" t="s">
        <v>1070</v>
      </c>
      <c r="B287" s="448" t="s">
        <v>105</v>
      </c>
      <c r="C287" s="19" t="s">
        <v>852</v>
      </c>
      <c r="D287" s="169">
        <f>D288+D289+D290+D291</f>
        <v>393</v>
      </c>
      <c r="E287" s="190">
        <f t="shared" ref="E287" si="113">SUM(E288:E291)</f>
        <v>100</v>
      </c>
      <c r="F287" s="169">
        <f>F288+F289+F290+F291</f>
        <v>27.4</v>
      </c>
      <c r="G287" s="190">
        <f t="shared" ref="G287" si="114">SUM(G288:G291)</f>
        <v>100</v>
      </c>
      <c r="H287" s="214">
        <f t="shared" ref="H287:H347" si="115">F287/D287*100-100</f>
        <v>-93.027989821882954</v>
      </c>
    </row>
    <row r="288" spans="1:8" ht="31.5" x14ac:dyDescent="0.25">
      <c r="A288" s="447"/>
      <c r="B288" s="448"/>
      <c r="C288" s="19" t="s">
        <v>853</v>
      </c>
      <c r="D288" s="168">
        <v>393</v>
      </c>
      <c r="E288" s="190">
        <f t="shared" si="66"/>
        <v>100</v>
      </c>
      <c r="F288" s="168">
        <v>27.4</v>
      </c>
      <c r="G288" s="190">
        <f t="shared" si="67"/>
        <v>100</v>
      </c>
      <c r="H288" s="214">
        <f t="shared" si="115"/>
        <v>-93.027989821882954</v>
      </c>
    </row>
    <row r="289" spans="1:8" x14ac:dyDescent="0.25">
      <c r="A289" s="447"/>
      <c r="B289" s="448"/>
      <c r="C289" s="19" t="s">
        <v>854</v>
      </c>
      <c r="D289" s="167">
        <v>0</v>
      </c>
      <c r="E289" s="190">
        <f t="shared" ref="E289" si="116">D289/D287*100</f>
        <v>0</v>
      </c>
      <c r="F289" s="167">
        <v>0</v>
      </c>
      <c r="G289" s="190">
        <f t="shared" si="69"/>
        <v>0</v>
      </c>
      <c r="H289" s="214" t="s">
        <v>97</v>
      </c>
    </row>
    <row r="290" spans="1:8" x14ac:dyDescent="0.25">
      <c r="A290" s="447"/>
      <c r="B290" s="448"/>
      <c r="C290" s="19" t="s">
        <v>855</v>
      </c>
      <c r="D290" s="167">
        <v>0</v>
      </c>
      <c r="E290" s="190">
        <f t="shared" si="70"/>
        <v>0</v>
      </c>
      <c r="F290" s="167">
        <v>0</v>
      </c>
      <c r="G290" s="190">
        <f t="shared" si="71"/>
        <v>0</v>
      </c>
      <c r="H290" s="214" t="s">
        <v>97</v>
      </c>
    </row>
    <row r="291" spans="1:8" x14ac:dyDescent="0.25">
      <c r="A291" s="447"/>
      <c r="B291" s="448"/>
      <c r="C291" s="19" t="s">
        <v>856</v>
      </c>
      <c r="D291" s="167">
        <v>0</v>
      </c>
      <c r="E291" s="190">
        <f t="shared" si="72"/>
        <v>0</v>
      </c>
      <c r="F291" s="167">
        <v>0</v>
      </c>
      <c r="G291" s="190">
        <f t="shared" si="73"/>
        <v>0</v>
      </c>
      <c r="H291" s="214" t="s">
        <v>97</v>
      </c>
    </row>
    <row r="292" spans="1:8" s="9" customFormat="1" ht="17.25" customHeight="1" x14ac:dyDescent="0.25">
      <c r="A292" s="453" t="s">
        <v>109</v>
      </c>
      <c r="B292" s="428" t="s">
        <v>876</v>
      </c>
      <c r="C292" s="82" t="s">
        <v>852</v>
      </c>
      <c r="D292" s="172">
        <f>D293+D294+D295+D296</f>
        <v>43423</v>
      </c>
      <c r="E292" s="188">
        <f t="shared" ref="E292" si="117">SUM(E293:E296)</f>
        <v>100</v>
      </c>
      <c r="F292" s="172">
        <f>F293+F294+F295+F296</f>
        <v>5494.1</v>
      </c>
      <c r="G292" s="188">
        <f t="shared" ref="G292" si="118">SUM(G293:G296)</f>
        <v>100</v>
      </c>
      <c r="H292" s="213">
        <f t="shared" si="115"/>
        <v>-87.34748865808443</v>
      </c>
    </row>
    <row r="293" spans="1:8" s="9" customFormat="1" ht="31.5" x14ac:dyDescent="0.25">
      <c r="A293" s="453"/>
      <c r="B293" s="428"/>
      <c r="C293" s="82" t="s">
        <v>853</v>
      </c>
      <c r="D293" s="166">
        <v>28566</v>
      </c>
      <c r="E293" s="188">
        <f t="shared" ref="E293:E323" si="119">D293/D292*100</f>
        <v>65.785413260253776</v>
      </c>
      <c r="F293" s="166">
        <v>3418.4</v>
      </c>
      <c r="G293" s="188">
        <f t="shared" ref="G293:G323" si="120">F293/F292*100</f>
        <v>62.21947179701862</v>
      </c>
      <c r="H293" s="213">
        <f t="shared" si="115"/>
        <v>-88.033326332003085</v>
      </c>
    </row>
    <row r="294" spans="1:8" s="9" customFormat="1" x14ac:dyDescent="0.25">
      <c r="A294" s="453"/>
      <c r="B294" s="428"/>
      <c r="C294" s="82" t="s">
        <v>854</v>
      </c>
      <c r="D294" s="166">
        <v>0</v>
      </c>
      <c r="E294" s="188">
        <f t="shared" ref="E294" si="121">D294/D292*100</f>
        <v>0</v>
      </c>
      <c r="F294" s="166">
        <v>0</v>
      </c>
      <c r="G294" s="188">
        <f t="shared" ref="G294:G324" si="122">F294/F292*100</f>
        <v>0</v>
      </c>
      <c r="H294" s="213" t="s">
        <v>97</v>
      </c>
    </row>
    <row r="295" spans="1:8" s="9" customFormat="1" x14ac:dyDescent="0.25">
      <c r="A295" s="453"/>
      <c r="B295" s="428"/>
      <c r="C295" s="82" t="s">
        <v>855</v>
      </c>
      <c r="D295" s="166">
        <v>1533</v>
      </c>
      <c r="E295" s="188">
        <f t="shared" ref="E295:E325" si="123">D295/D292*100</f>
        <v>3.5303871220321028</v>
      </c>
      <c r="F295" s="166">
        <v>0</v>
      </c>
      <c r="G295" s="188">
        <f t="shared" ref="G295:G325" si="124">F295/F292*100</f>
        <v>0</v>
      </c>
      <c r="H295" s="213">
        <f t="shared" si="115"/>
        <v>-100</v>
      </c>
    </row>
    <row r="296" spans="1:8" s="9" customFormat="1" x14ac:dyDescent="0.25">
      <c r="A296" s="453"/>
      <c r="B296" s="428"/>
      <c r="C296" s="82" t="s">
        <v>856</v>
      </c>
      <c r="D296" s="166">
        <v>13324</v>
      </c>
      <c r="E296" s="188">
        <f t="shared" ref="E296:E326" si="125">D296/D292*100</f>
        <v>30.684199617714114</v>
      </c>
      <c r="F296" s="172">
        <v>2075.6999999999998</v>
      </c>
      <c r="G296" s="188">
        <f t="shared" ref="G296:G326" si="126">F296/F292*100</f>
        <v>37.780528202981372</v>
      </c>
      <c r="H296" s="213">
        <f t="shared" si="115"/>
        <v>-84.421344941459026</v>
      </c>
    </row>
    <row r="297" spans="1:8" ht="15.75" customHeight="1" x14ac:dyDescent="0.25">
      <c r="A297" s="447" t="s">
        <v>1076</v>
      </c>
      <c r="B297" s="448" t="s">
        <v>1073</v>
      </c>
      <c r="C297" s="19" t="s">
        <v>852</v>
      </c>
      <c r="D297" s="169">
        <f>D298+D299+D300+D301</f>
        <v>1533</v>
      </c>
      <c r="E297" s="190">
        <f t="shared" ref="E297" si="127">SUM(E298:E301)</f>
        <v>100</v>
      </c>
      <c r="F297" s="169">
        <f>F298+F299+F300+F301</f>
        <v>0</v>
      </c>
      <c r="G297" s="190">
        <f t="shared" ref="G297" si="128">SUM(G298:G301)</f>
        <v>0</v>
      </c>
      <c r="H297" s="214">
        <f t="shared" si="115"/>
        <v>-100</v>
      </c>
    </row>
    <row r="298" spans="1:8" ht="33.75" customHeight="1" x14ac:dyDescent="0.25">
      <c r="A298" s="447"/>
      <c r="B298" s="448"/>
      <c r="C298" s="19" t="s">
        <v>853</v>
      </c>
      <c r="D298" s="167">
        <v>0</v>
      </c>
      <c r="E298" s="190">
        <f t="shared" si="119"/>
        <v>0</v>
      </c>
      <c r="F298" s="167">
        <v>0</v>
      </c>
      <c r="G298" s="190">
        <v>0</v>
      </c>
      <c r="H298" s="214" t="s">
        <v>97</v>
      </c>
    </row>
    <row r="299" spans="1:8" x14ac:dyDescent="0.25">
      <c r="A299" s="447"/>
      <c r="B299" s="448"/>
      <c r="C299" s="19" t="s">
        <v>854</v>
      </c>
      <c r="D299" s="167">
        <v>0</v>
      </c>
      <c r="E299" s="190">
        <f t="shared" ref="E299" si="129">D299/D297*100</f>
        <v>0</v>
      </c>
      <c r="F299" s="167">
        <v>0</v>
      </c>
      <c r="G299" s="190">
        <v>0</v>
      </c>
      <c r="H299" s="214" t="s">
        <v>97</v>
      </c>
    </row>
    <row r="300" spans="1:8" x14ac:dyDescent="0.25">
      <c r="A300" s="447"/>
      <c r="B300" s="448"/>
      <c r="C300" s="19" t="s">
        <v>855</v>
      </c>
      <c r="D300" s="167">
        <v>1533</v>
      </c>
      <c r="E300" s="190">
        <f t="shared" si="123"/>
        <v>100</v>
      </c>
      <c r="F300" s="167">
        <v>0</v>
      </c>
      <c r="G300" s="190">
        <v>0</v>
      </c>
      <c r="H300" s="214">
        <f t="shared" si="115"/>
        <v>-100</v>
      </c>
    </row>
    <row r="301" spans="1:8" x14ac:dyDescent="0.25">
      <c r="A301" s="447"/>
      <c r="B301" s="448"/>
      <c r="C301" s="19" t="s">
        <v>856</v>
      </c>
      <c r="D301" s="167">
        <v>0</v>
      </c>
      <c r="E301" s="190">
        <f t="shared" si="125"/>
        <v>0</v>
      </c>
      <c r="F301" s="167">
        <v>0</v>
      </c>
      <c r="G301" s="190">
        <v>0</v>
      </c>
      <c r="H301" s="214" t="s">
        <v>97</v>
      </c>
    </row>
    <row r="302" spans="1:8" ht="15" customHeight="1" x14ac:dyDescent="0.25">
      <c r="A302" s="447" t="s">
        <v>1080</v>
      </c>
      <c r="B302" s="448" t="s">
        <v>1139</v>
      </c>
      <c r="C302" s="19" t="s">
        <v>852</v>
      </c>
      <c r="D302" s="169">
        <f>D303+D304+D305+D306</f>
        <v>9933</v>
      </c>
      <c r="E302" s="190">
        <f t="shared" ref="E302" si="130">SUM(E303:E306)</f>
        <v>100</v>
      </c>
      <c r="F302" s="169">
        <f>F303+F304+F305+F306</f>
        <v>0</v>
      </c>
      <c r="G302" s="190">
        <v>0</v>
      </c>
      <c r="H302" s="214">
        <f t="shared" si="115"/>
        <v>-100</v>
      </c>
    </row>
    <row r="303" spans="1:8" ht="30" customHeight="1" x14ac:dyDescent="0.25">
      <c r="A303" s="447"/>
      <c r="B303" s="448"/>
      <c r="C303" s="19" t="s">
        <v>853</v>
      </c>
      <c r="D303" s="169">
        <v>8050</v>
      </c>
      <c r="E303" s="199">
        <f t="shared" si="119"/>
        <v>81.042988019732206</v>
      </c>
      <c r="F303" s="168">
        <v>0</v>
      </c>
      <c r="G303" s="199">
        <v>0</v>
      </c>
      <c r="H303" s="214">
        <f t="shared" si="115"/>
        <v>-100</v>
      </c>
    </row>
    <row r="304" spans="1:8" ht="24.75" customHeight="1" x14ac:dyDescent="0.25">
      <c r="A304" s="447"/>
      <c r="B304" s="448"/>
      <c r="C304" s="19" t="s">
        <v>854</v>
      </c>
      <c r="D304" s="171">
        <v>0</v>
      </c>
      <c r="E304" s="199">
        <f t="shared" ref="E304" si="131">D304/D302*100</f>
        <v>0</v>
      </c>
      <c r="F304" s="168">
        <v>0</v>
      </c>
      <c r="G304" s="199">
        <v>0</v>
      </c>
      <c r="H304" s="214" t="s">
        <v>97</v>
      </c>
    </row>
    <row r="305" spans="1:8" ht="23.25" customHeight="1" x14ac:dyDescent="0.25">
      <c r="A305" s="447"/>
      <c r="B305" s="448"/>
      <c r="C305" s="19" t="s">
        <v>855</v>
      </c>
      <c r="D305" s="171">
        <v>0</v>
      </c>
      <c r="E305" s="199">
        <f t="shared" si="123"/>
        <v>0</v>
      </c>
      <c r="F305" s="168">
        <v>0</v>
      </c>
      <c r="G305" s="199">
        <v>0</v>
      </c>
      <c r="H305" s="214" t="s">
        <v>97</v>
      </c>
    </row>
    <row r="306" spans="1:8" x14ac:dyDescent="0.25">
      <c r="A306" s="447"/>
      <c r="B306" s="448"/>
      <c r="C306" s="19" t="s">
        <v>856</v>
      </c>
      <c r="D306" s="169">
        <v>1883</v>
      </c>
      <c r="E306" s="199">
        <f t="shared" si="125"/>
        <v>18.957011980267794</v>
      </c>
      <c r="F306" s="168">
        <v>0</v>
      </c>
      <c r="G306" s="199">
        <v>0</v>
      </c>
      <c r="H306" s="214">
        <f t="shared" si="115"/>
        <v>-100</v>
      </c>
    </row>
    <row r="307" spans="1:8" s="10" customFormat="1" ht="20.25" customHeight="1" x14ac:dyDescent="0.25">
      <c r="A307" s="447" t="s">
        <v>1081</v>
      </c>
      <c r="B307" s="448" t="s">
        <v>1138</v>
      </c>
      <c r="C307" s="19" t="s">
        <v>852</v>
      </c>
      <c r="D307" s="169">
        <f>D308+D309+D310+D311</f>
        <v>10062</v>
      </c>
      <c r="E307" s="199">
        <f t="shared" ref="E307" si="132">SUM(E308:E311)</f>
        <v>100</v>
      </c>
      <c r="F307" s="169">
        <f>F308+F309+F310+F311</f>
        <v>0</v>
      </c>
      <c r="G307" s="199">
        <f t="shared" ref="G307" si="133">SUM(G308:G311)</f>
        <v>0</v>
      </c>
      <c r="H307" s="214">
        <f t="shared" si="115"/>
        <v>-100</v>
      </c>
    </row>
    <row r="308" spans="1:8" s="10" customFormat="1" ht="30.75" customHeight="1" x14ac:dyDescent="0.25">
      <c r="A308" s="447"/>
      <c r="B308" s="448"/>
      <c r="C308" s="19" t="s">
        <v>853</v>
      </c>
      <c r="D308" s="169">
        <v>5928</v>
      </c>
      <c r="E308" s="199">
        <f t="shared" si="119"/>
        <v>58.914728682170548</v>
      </c>
      <c r="F308" s="168">
        <v>0</v>
      </c>
      <c r="G308" s="199">
        <v>0</v>
      </c>
      <c r="H308" s="214">
        <f t="shared" si="115"/>
        <v>-100</v>
      </c>
    </row>
    <row r="309" spans="1:8" s="10" customFormat="1" ht="20.25" customHeight="1" x14ac:dyDescent="0.25">
      <c r="A309" s="447"/>
      <c r="B309" s="448"/>
      <c r="C309" s="19" t="s">
        <v>854</v>
      </c>
      <c r="D309" s="171">
        <v>0</v>
      </c>
      <c r="E309" s="199">
        <f t="shared" ref="E309" si="134">D309/D307*100</f>
        <v>0</v>
      </c>
      <c r="F309" s="168">
        <v>0</v>
      </c>
      <c r="G309" s="199">
        <v>0</v>
      </c>
      <c r="H309" s="214" t="s">
        <v>97</v>
      </c>
    </row>
    <row r="310" spans="1:8" s="10" customFormat="1" ht="20.25" customHeight="1" x14ac:dyDescent="0.25">
      <c r="A310" s="447"/>
      <c r="B310" s="448"/>
      <c r="C310" s="19" t="s">
        <v>855</v>
      </c>
      <c r="D310" s="171">
        <v>0</v>
      </c>
      <c r="E310" s="199">
        <f t="shared" si="123"/>
        <v>0</v>
      </c>
      <c r="F310" s="168">
        <v>0</v>
      </c>
      <c r="G310" s="199">
        <v>0</v>
      </c>
      <c r="H310" s="214" t="s">
        <v>97</v>
      </c>
    </row>
    <row r="311" spans="1:8" s="10" customFormat="1" ht="20.25" customHeight="1" x14ac:dyDescent="0.25">
      <c r="A311" s="447"/>
      <c r="B311" s="448"/>
      <c r="C311" s="19" t="s">
        <v>856</v>
      </c>
      <c r="D311" s="169">
        <v>4134</v>
      </c>
      <c r="E311" s="199">
        <f t="shared" si="125"/>
        <v>41.085271317829459</v>
      </c>
      <c r="F311" s="168">
        <v>0</v>
      </c>
      <c r="G311" s="199">
        <v>0</v>
      </c>
      <c r="H311" s="214">
        <f t="shared" si="115"/>
        <v>-100</v>
      </c>
    </row>
    <row r="312" spans="1:8" ht="24.75" customHeight="1" x14ac:dyDescent="0.25">
      <c r="A312" s="447" t="s">
        <v>1082</v>
      </c>
      <c r="B312" s="448" t="s">
        <v>1137</v>
      </c>
      <c r="C312" s="19" t="s">
        <v>852</v>
      </c>
      <c r="D312" s="169">
        <f>D313+D314+D315+D316</f>
        <v>20940</v>
      </c>
      <c r="E312" s="199">
        <f t="shared" ref="E312" si="135">SUM(E313:E316)</f>
        <v>100</v>
      </c>
      <c r="F312" s="169">
        <f>F313+F314+F315+F316</f>
        <v>5423</v>
      </c>
      <c r="G312" s="199">
        <f t="shared" ref="G312" si="136">SUM(G313:G316)</f>
        <v>100</v>
      </c>
      <c r="H312" s="214">
        <f t="shared" si="115"/>
        <v>-74.102196752626554</v>
      </c>
    </row>
    <row r="313" spans="1:8" ht="31.5" x14ac:dyDescent="0.25">
      <c r="A313" s="447"/>
      <c r="B313" s="448"/>
      <c r="C313" s="19" t="s">
        <v>853</v>
      </c>
      <c r="D313" s="169">
        <v>13633</v>
      </c>
      <c r="E313" s="199">
        <f t="shared" si="119"/>
        <v>65.10506208213944</v>
      </c>
      <c r="F313" s="168">
        <v>3347.3</v>
      </c>
      <c r="G313" s="199">
        <f t="shared" si="120"/>
        <v>61.724137931034484</v>
      </c>
      <c r="H313" s="214">
        <f t="shared" si="115"/>
        <v>-75.447076945646586</v>
      </c>
    </row>
    <row r="314" spans="1:8" x14ac:dyDescent="0.25">
      <c r="A314" s="447"/>
      <c r="B314" s="448"/>
      <c r="C314" s="19" t="s">
        <v>854</v>
      </c>
      <c r="D314" s="171">
        <v>0</v>
      </c>
      <c r="E314" s="199">
        <f t="shared" ref="E314" si="137">D314/D312*100</f>
        <v>0</v>
      </c>
      <c r="F314" s="167">
        <v>0</v>
      </c>
      <c r="G314" s="199">
        <f t="shared" si="122"/>
        <v>0</v>
      </c>
      <c r="H314" s="214" t="s">
        <v>97</v>
      </c>
    </row>
    <row r="315" spans="1:8" x14ac:dyDescent="0.25">
      <c r="A315" s="447"/>
      <c r="B315" s="448"/>
      <c r="C315" s="19" t="s">
        <v>855</v>
      </c>
      <c r="D315" s="171">
        <v>0</v>
      </c>
      <c r="E315" s="199">
        <f t="shared" si="123"/>
        <v>0</v>
      </c>
      <c r="F315" s="167">
        <v>0</v>
      </c>
      <c r="G315" s="199">
        <f t="shared" si="124"/>
        <v>0</v>
      </c>
      <c r="H315" s="214" t="s">
        <v>97</v>
      </c>
    </row>
    <row r="316" spans="1:8" ht="18.75" customHeight="1" x14ac:dyDescent="0.25">
      <c r="A316" s="447"/>
      <c r="B316" s="448"/>
      <c r="C316" s="19" t="s">
        <v>856</v>
      </c>
      <c r="D316" s="169">
        <v>7307</v>
      </c>
      <c r="E316" s="199">
        <f t="shared" si="125"/>
        <v>34.894937917860553</v>
      </c>
      <c r="F316" s="168">
        <v>2075.6999999999998</v>
      </c>
      <c r="G316" s="199">
        <f t="shared" si="126"/>
        <v>38.275862068965516</v>
      </c>
      <c r="H316" s="214">
        <f t="shared" si="115"/>
        <v>-71.592993020391418</v>
      </c>
    </row>
    <row r="317" spans="1:8" ht="17.25" customHeight="1" x14ac:dyDescent="0.25">
      <c r="A317" s="447" t="s">
        <v>1233</v>
      </c>
      <c r="B317" s="448" t="s">
        <v>1252</v>
      </c>
      <c r="C317" s="19" t="s">
        <v>852</v>
      </c>
      <c r="D317" s="169">
        <f>D318+D319+D320+D321</f>
        <v>955</v>
      </c>
      <c r="E317" s="199">
        <f t="shared" ref="E317" si="138">SUM(E318:E321)</f>
        <v>100</v>
      </c>
      <c r="F317" s="169">
        <f>F318+F319+F320+F321</f>
        <v>71.099999999999994</v>
      </c>
      <c r="G317" s="199">
        <f t="shared" ref="G317" si="139">SUM(G318:G321)</f>
        <v>100</v>
      </c>
      <c r="H317" s="214">
        <f t="shared" ref="H317:H318" si="140">F317/D317*100-100</f>
        <v>-92.554973821989535</v>
      </c>
    </row>
    <row r="318" spans="1:8" ht="31.5" x14ac:dyDescent="0.25">
      <c r="A318" s="447"/>
      <c r="B318" s="448"/>
      <c r="C318" s="19" t="s">
        <v>853</v>
      </c>
      <c r="D318" s="169">
        <v>955</v>
      </c>
      <c r="E318" s="199">
        <f t="shared" ref="E318" si="141">D318/D317*100</f>
        <v>100</v>
      </c>
      <c r="F318" s="168">
        <v>71.099999999999994</v>
      </c>
      <c r="G318" s="199">
        <f t="shared" ref="G318" si="142">F318/F317*100</f>
        <v>100</v>
      </c>
      <c r="H318" s="214">
        <f t="shared" si="140"/>
        <v>-92.554973821989535</v>
      </c>
    </row>
    <row r="319" spans="1:8" x14ac:dyDescent="0.25">
      <c r="A319" s="447"/>
      <c r="B319" s="448"/>
      <c r="C319" s="19" t="s">
        <v>854</v>
      </c>
      <c r="D319" s="171">
        <v>0</v>
      </c>
      <c r="E319" s="199">
        <f t="shared" ref="E319" si="143">D319/D317*100</f>
        <v>0</v>
      </c>
      <c r="F319" s="167">
        <v>0</v>
      </c>
      <c r="G319" s="199">
        <f t="shared" ref="G319" si="144">F319/F317*100</f>
        <v>0</v>
      </c>
      <c r="H319" s="214" t="s">
        <v>97</v>
      </c>
    </row>
    <row r="320" spans="1:8" x14ac:dyDescent="0.25">
      <c r="A320" s="447"/>
      <c r="B320" s="448"/>
      <c r="C320" s="19" t="s">
        <v>855</v>
      </c>
      <c r="D320" s="171">
        <v>0</v>
      </c>
      <c r="E320" s="199">
        <f t="shared" ref="E320" si="145">D320/D317*100</f>
        <v>0</v>
      </c>
      <c r="F320" s="167">
        <v>0</v>
      </c>
      <c r="G320" s="199">
        <f t="shared" ref="G320" si="146">F320/F317*100</f>
        <v>0</v>
      </c>
      <c r="H320" s="214" t="s">
        <v>97</v>
      </c>
    </row>
    <row r="321" spans="1:8" ht="18.75" customHeight="1" x14ac:dyDescent="0.25">
      <c r="A321" s="447"/>
      <c r="B321" s="448"/>
      <c r="C321" s="19" t="s">
        <v>856</v>
      </c>
      <c r="D321" s="171">
        <v>0</v>
      </c>
      <c r="E321" s="199">
        <f t="shared" ref="E321" si="147">D321/D317*100</f>
        <v>0</v>
      </c>
      <c r="F321" s="167">
        <v>0</v>
      </c>
      <c r="G321" s="199">
        <f t="shared" ref="G321" si="148">F321/F317*100</f>
        <v>0</v>
      </c>
      <c r="H321" s="214" t="s">
        <v>97</v>
      </c>
    </row>
    <row r="322" spans="1:8" s="9" customFormat="1" ht="18.75" customHeight="1" x14ac:dyDescent="0.25">
      <c r="A322" s="453" t="s">
        <v>111</v>
      </c>
      <c r="B322" s="428" t="s">
        <v>877</v>
      </c>
      <c r="C322" s="82" t="s">
        <v>852</v>
      </c>
      <c r="D322" s="172">
        <f>D323+D324+D325+D326</f>
        <v>597</v>
      </c>
      <c r="E322" s="188">
        <f t="shared" ref="E322" si="149">SUM(E323:E326)</f>
        <v>100</v>
      </c>
      <c r="F322" s="172">
        <f>F323+F324+F325+F326</f>
        <v>105.1</v>
      </c>
      <c r="G322" s="188">
        <f t="shared" ref="G322" si="150">SUM(G323:G326)</f>
        <v>100</v>
      </c>
      <c r="H322" s="213">
        <f t="shared" si="115"/>
        <v>-82.395309882747071</v>
      </c>
    </row>
    <row r="323" spans="1:8" s="9" customFormat="1" ht="31.5" x14ac:dyDescent="0.25">
      <c r="A323" s="453"/>
      <c r="B323" s="428"/>
      <c r="C323" s="82" t="s">
        <v>853</v>
      </c>
      <c r="D323" s="166">
        <v>597</v>
      </c>
      <c r="E323" s="188">
        <f t="shared" si="119"/>
        <v>100</v>
      </c>
      <c r="F323" s="166">
        <v>105.1</v>
      </c>
      <c r="G323" s="188">
        <f t="shared" si="120"/>
        <v>100</v>
      </c>
      <c r="H323" s="213">
        <f t="shared" si="115"/>
        <v>-82.395309882747071</v>
      </c>
    </row>
    <row r="324" spans="1:8" s="9" customFormat="1" x14ac:dyDescent="0.25">
      <c r="A324" s="453"/>
      <c r="B324" s="428"/>
      <c r="C324" s="82" t="s">
        <v>854</v>
      </c>
      <c r="D324" s="173">
        <v>0</v>
      </c>
      <c r="E324" s="188">
        <f t="shared" ref="E324" si="151">D324/D322*100</f>
        <v>0</v>
      </c>
      <c r="F324" s="173">
        <v>0</v>
      </c>
      <c r="G324" s="188">
        <f t="shared" si="122"/>
        <v>0</v>
      </c>
      <c r="H324" s="213" t="s">
        <v>97</v>
      </c>
    </row>
    <row r="325" spans="1:8" s="9" customFormat="1" x14ac:dyDescent="0.25">
      <c r="A325" s="453"/>
      <c r="B325" s="428"/>
      <c r="C325" s="82" t="s">
        <v>855</v>
      </c>
      <c r="D325" s="173">
        <v>0</v>
      </c>
      <c r="E325" s="188">
        <f t="shared" si="123"/>
        <v>0</v>
      </c>
      <c r="F325" s="173">
        <v>0</v>
      </c>
      <c r="G325" s="188">
        <f t="shared" si="124"/>
        <v>0</v>
      </c>
      <c r="H325" s="213" t="s">
        <v>97</v>
      </c>
    </row>
    <row r="326" spans="1:8" s="9" customFormat="1" x14ac:dyDescent="0.25">
      <c r="A326" s="453"/>
      <c r="B326" s="428"/>
      <c r="C326" s="82" t="s">
        <v>856</v>
      </c>
      <c r="D326" s="173">
        <v>0</v>
      </c>
      <c r="E326" s="188">
        <f t="shared" si="125"/>
        <v>0</v>
      </c>
      <c r="F326" s="173">
        <v>0</v>
      </c>
      <c r="G326" s="188">
        <f t="shared" si="126"/>
        <v>0</v>
      </c>
      <c r="H326" s="213" t="s">
        <v>97</v>
      </c>
    </row>
    <row r="327" spans="1:8" s="9" customFormat="1" ht="15.75" customHeight="1" x14ac:dyDescent="0.25">
      <c r="A327" s="451" t="s">
        <v>1090</v>
      </c>
      <c r="B327" s="452" t="s">
        <v>609</v>
      </c>
      <c r="C327" s="19" t="s">
        <v>852</v>
      </c>
      <c r="D327" s="172">
        <f>D328+D329+D330+D331</f>
        <v>447</v>
      </c>
      <c r="E327" s="190">
        <f t="shared" ref="E327" si="152">SUM(E328:E331)</f>
        <v>100</v>
      </c>
      <c r="F327" s="172">
        <f>F328+F329+F330+F331</f>
        <v>105.1</v>
      </c>
      <c r="G327" s="190">
        <f t="shared" ref="G327" si="153">SUM(G328:G331)</f>
        <v>100</v>
      </c>
      <c r="H327" s="214">
        <f t="shared" si="115"/>
        <v>-76.487695749440718</v>
      </c>
    </row>
    <row r="328" spans="1:8" s="9" customFormat="1" ht="31.5" x14ac:dyDescent="0.25">
      <c r="A328" s="451"/>
      <c r="B328" s="452"/>
      <c r="C328" s="19" t="s">
        <v>853</v>
      </c>
      <c r="D328" s="168">
        <v>447</v>
      </c>
      <c r="E328" s="190">
        <f t="shared" ref="E328:E363" si="154">D328/D327*100</f>
        <v>100</v>
      </c>
      <c r="F328" s="168">
        <v>105.1</v>
      </c>
      <c r="G328" s="190">
        <f t="shared" ref="G328:G363" si="155">F328/F327*100</f>
        <v>100</v>
      </c>
      <c r="H328" s="214">
        <f t="shared" si="115"/>
        <v>-76.487695749440718</v>
      </c>
    </row>
    <row r="329" spans="1:8" s="9" customFormat="1" x14ac:dyDescent="0.25">
      <c r="A329" s="451"/>
      <c r="B329" s="452"/>
      <c r="C329" s="19" t="s">
        <v>854</v>
      </c>
      <c r="D329" s="167">
        <v>0</v>
      </c>
      <c r="E329" s="190">
        <f t="shared" ref="E329" si="156">D329/D327*100</f>
        <v>0</v>
      </c>
      <c r="F329" s="167">
        <v>0</v>
      </c>
      <c r="G329" s="190">
        <f t="shared" ref="G329:G364" si="157">F329/F327*100</f>
        <v>0</v>
      </c>
      <c r="H329" s="214" t="s">
        <v>97</v>
      </c>
    </row>
    <row r="330" spans="1:8" s="9" customFormat="1" x14ac:dyDescent="0.25">
      <c r="A330" s="451"/>
      <c r="B330" s="452"/>
      <c r="C330" s="19" t="s">
        <v>855</v>
      </c>
      <c r="D330" s="167">
        <v>0</v>
      </c>
      <c r="E330" s="190">
        <f t="shared" ref="E330:E365" si="158">D330/D327*100</f>
        <v>0</v>
      </c>
      <c r="F330" s="167">
        <v>0</v>
      </c>
      <c r="G330" s="190">
        <f t="shared" ref="G330:G365" si="159">F330/F327*100</f>
        <v>0</v>
      </c>
      <c r="H330" s="214" t="s">
        <v>97</v>
      </c>
    </row>
    <row r="331" spans="1:8" s="9" customFormat="1" x14ac:dyDescent="0.25">
      <c r="A331" s="451"/>
      <c r="B331" s="452"/>
      <c r="C331" s="19" t="s">
        <v>856</v>
      </c>
      <c r="D331" s="167">
        <v>0</v>
      </c>
      <c r="E331" s="190">
        <f t="shared" ref="E331:E366" si="160">D331/D327*100</f>
        <v>0</v>
      </c>
      <c r="F331" s="167">
        <v>0</v>
      </c>
      <c r="G331" s="190">
        <f t="shared" ref="G331:G366" si="161">F331/F327*100</f>
        <v>0</v>
      </c>
      <c r="H331" s="214" t="s">
        <v>97</v>
      </c>
    </row>
    <row r="332" spans="1:8" s="9" customFormat="1" ht="15.75" customHeight="1" x14ac:dyDescent="0.25">
      <c r="A332" s="451" t="s">
        <v>1253</v>
      </c>
      <c r="B332" s="452" t="s">
        <v>1254</v>
      </c>
      <c r="C332" s="19" t="s">
        <v>852</v>
      </c>
      <c r="D332" s="169">
        <f>D333+D334+D335+D336</f>
        <v>150</v>
      </c>
      <c r="E332" s="190">
        <f t="shared" ref="E332" si="162">SUM(E333:E336)</f>
        <v>100</v>
      </c>
      <c r="F332" s="169">
        <f>F333+F334+F335+F336</f>
        <v>0</v>
      </c>
      <c r="G332" s="190">
        <v>0</v>
      </c>
      <c r="H332" s="214">
        <f t="shared" ref="H332:H333" si="163">F332/D332*100-100</f>
        <v>-100</v>
      </c>
    </row>
    <row r="333" spans="1:8" s="9" customFormat="1" ht="31.5" x14ac:dyDescent="0.25">
      <c r="A333" s="451"/>
      <c r="B333" s="452"/>
      <c r="C333" s="19" t="s">
        <v>853</v>
      </c>
      <c r="D333" s="168">
        <v>150</v>
      </c>
      <c r="E333" s="190">
        <f t="shared" ref="E333" si="164">D333/D332*100</f>
        <v>100</v>
      </c>
      <c r="F333" s="168">
        <v>0</v>
      </c>
      <c r="G333" s="190">
        <v>0</v>
      </c>
      <c r="H333" s="214">
        <f t="shared" si="163"/>
        <v>-100</v>
      </c>
    </row>
    <row r="334" spans="1:8" s="9" customFormat="1" x14ac:dyDescent="0.25">
      <c r="A334" s="451"/>
      <c r="B334" s="452"/>
      <c r="C334" s="19" t="s">
        <v>854</v>
      </c>
      <c r="D334" s="167">
        <v>0</v>
      </c>
      <c r="E334" s="190">
        <f t="shared" ref="E334" si="165">D334/D332*100</f>
        <v>0</v>
      </c>
      <c r="F334" s="167">
        <v>0</v>
      </c>
      <c r="G334" s="190">
        <v>0</v>
      </c>
      <c r="H334" s="214" t="s">
        <v>97</v>
      </c>
    </row>
    <row r="335" spans="1:8" s="9" customFormat="1" x14ac:dyDescent="0.25">
      <c r="A335" s="451"/>
      <c r="B335" s="452"/>
      <c r="C335" s="19" t="s">
        <v>855</v>
      </c>
      <c r="D335" s="167">
        <v>0</v>
      </c>
      <c r="E335" s="190">
        <f t="shared" ref="E335" si="166">D335/D332*100</f>
        <v>0</v>
      </c>
      <c r="F335" s="167">
        <v>0</v>
      </c>
      <c r="G335" s="190">
        <v>0</v>
      </c>
      <c r="H335" s="214" t="s">
        <v>97</v>
      </c>
    </row>
    <row r="336" spans="1:8" s="9" customFormat="1" x14ac:dyDescent="0.25">
      <c r="A336" s="451"/>
      <c r="B336" s="452"/>
      <c r="C336" s="19" t="s">
        <v>856</v>
      </c>
      <c r="D336" s="167">
        <v>0</v>
      </c>
      <c r="E336" s="190">
        <f t="shared" ref="E336" si="167">D336/D332*100</f>
        <v>0</v>
      </c>
      <c r="F336" s="171">
        <v>0</v>
      </c>
      <c r="G336" s="190">
        <v>0</v>
      </c>
      <c r="H336" s="214" t="s">
        <v>97</v>
      </c>
    </row>
    <row r="337" spans="1:8" s="9" customFormat="1" ht="17.25" customHeight="1" x14ac:dyDescent="0.25">
      <c r="A337" s="453" t="s">
        <v>112</v>
      </c>
      <c r="B337" s="428" t="s">
        <v>878</v>
      </c>
      <c r="C337" s="82" t="s">
        <v>852</v>
      </c>
      <c r="D337" s="172">
        <f>D338+D339+D340+D341</f>
        <v>63307</v>
      </c>
      <c r="E337" s="188">
        <f t="shared" ref="E337" si="168">SUM(E338:E341)</f>
        <v>100</v>
      </c>
      <c r="F337" s="172">
        <f>F338+F339+F340+F341</f>
        <v>13261.8</v>
      </c>
      <c r="G337" s="188">
        <f t="shared" ref="G337" si="169">SUM(G338:G341)</f>
        <v>100</v>
      </c>
      <c r="H337" s="213">
        <f t="shared" si="115"/>
        <v>-79.051605667619697</v>
      </c>
    </row>
    <row r="338" spans="1:8" s="9" customFormat="1" ht="31.5" x14ac:dyDescent="0.25">
      <c r="A338" s="453"/>
      <c r="B338" s="428"/>
      <c r="C338" s="82" t="s">
        <v>853</v>
      </c>
      <c r="D338" s="166">
        <v>51027</v>
      </c>
      <c r="E338" s="188">
        <f t="shared" si="154"/>
        <v>80.602461023267566</v>
      </c>
      <c r="F338" s="166">
        <v>8336.2999999999993</v>
      </c>
      <c r="G338" s="188">
        <f t="shared" si="155"/>
        <v>62.859491170127733</v>
      </c>
      <c r="H338" s="213">
        <f t="shared" si="115"/>
        <v>-83.662962745213321</v>
      </c>
    </row>
    <row r="339" spans="1:8" s="9" customFormat="1" x14ac:dyDescent="0.25">
      <c r="A339" s="453"/>
      <c r="B339" s="428"/>
      <c r="C339" s="82" t="s">
        <v>854</v>
      </c>
      <c r="D339" s="173">
        <v>0</v>
      </c>
      <c r="E339" s="188">
        <f t="shared" ref="E339" si="170">D339/D337*100</f>
        <v>0</v>
      </c>
      <c r="F339" s="166">
        <v>0</v>
      </c>
      <c r="G339" s="188">
        <f t="shared" si="157"/>
        <v>0</v>
      </c>
      <c r="H339" s="213" t="s">
        <v>97</v>
      </c>
    </row>
    <row r="340" spans="1:8" s="9" customFormat="1" x14ac:dyDescent="0.25">
      <c r="A340" s="453"/>
      <c r="B340" s="428"/>
      <c r="C340" s="82" t="s">
        <v>855</v>
      </c>
      <c r="D340" s="166">
        <v>12280</v>
      </c>
      <c r="E340" s="188">
        <f t="shared" si="158"/>
        <v>19.397538976732431</v>
      </c>
      <c r="F340" s="166">
        <v>4925.5</v>
      </c>
      <c r="G340" s="188">
        <f t="shared" si="159"/>
        <v>37.140508829872267</v>
      </c>
      <c r="H340" s="213">
        <f t="shared" si="115"/>
        <v>-59.890065146579808</v>
      </c>
    </row>
    <row r="341" spans="1:8" s="9" customFormat="1" x14ac:dyDescent="0.25">
      <c r="A341" s="453"/>
      <c r="B341" s="428"/>
      <c r="C341" s="82" t="s">
        <v>856</v>
      </c>
      <c r="D341" s="173">
        <v>0</v>
      </c>
      <c r="E341" s="188">
        <f t="shared" si="160"/>
        <v>0</v>
      </c>
      <c r="F341" s="173">
        <v>0</v>
      </c>
      <c r="G341" s="188">
        <f t="shared" si="161"/>
        <v>0</v>
      </c>
      <c r="H341" s="213" t="s">
        <v>97</v>
      </c>
    </row>
    <row r="342" spans="1:8" s="9" customFormat="1" ht="21.75" customHeight="1" x14ac:dyDescent="0.25">
      <c r="A342" s="447" t="s">
        <v>1091</v>
      </c>
      <c r="B342" s="448" t="s">
        <v>114</v>
      </c>
      <c r="C342" s="19" t="s">
        <v>852</v>
      </c>
      <c r="D342" s="169">
        <f>D343+D344+D345+D346</f>
        <v>8052</v>
      </c>
      <c r="E342" s="190">
        <f t="shared" ref="E342" si="171">SUM(E343:E346)</f>
        <v>100</v>
      </c>
      <c r="F342" s="169">
        <f>F343+F344+F345+F346</f>
        <v>1335.6</v>
      </c>
      <c r="G342" s="190">
        <f t="shared" ref="G342" si="172">SUM(G343:G346)</f>
        <v>100</v>
      </c>
      <c r="H342" s="214">
        <f t="shared" si="115"/>
        <v>-83.412816691505213</v>
      </c>
    </row>
    <row r="343" spans="1:8" s="9" customFormat="1" ht="31.5" x14ac:dyDescent="0.25">
      <c r="A343" s="447"/>
      <c r="B343" s="448"/>
      <c r="C343" s="19" t="s">
        <v>853</v>
      </c>
      <c r="D343" s="168">
        <v>8052</v>
      </c>
      <c r="E343" s="190">
        <f t="shared" si="154"/>
        <v>100</v>
      </c>
      <c r="F343" s="168">
        <v>1335.6</v>
      </c>
      <c r="G343" s="190">
        <f t="shared" si="155"/>
        <v>100</v>
      </c>
      <c r="H343" s="214">
        <f t="shared" si="115"/>
        <v>-83.412816691505213</v>
      </c>
    </row>
    <row r="344" spans="1:8" x14ac:dyDescent="0.25">
      <c r="A344" s="447"/>
      <c r="B344" s="448"/>
      <c r="C344" s="19" t="s">
        <v>854</v>
      </c>
      <c r="D344" s="167">
        <v>0</v>
      </c>
      <c r="E344" s="190">
        <f t="shared" ref="E344" si="173">D344/D342*100</f>
        <v>0</v>
      </c>
      <c r="F344" s="167">
        <v>0</v>
      </c>
      <c r="G344" s="190">
        <f t="shared" si="157"/>
        <v>0</v>
      </c>
      <c r="H344" s="214" t="s">
        <v>97</v>
      </c>
    </row>
    <row r="345" spans="1:8" x14ac:dyDescent="0.25">
      <c r="A345" s="447"/>
      <c r="B345" s="448"/>
      <c r="C345" s="19" t="s">
        <v>855</v>
      </c>
      <c r="D345" s="167">
        <v>0</v>
      </c>
      <c r="E345" s="190">
        <f t="shared" si="158"/>
        <v>0</v>
      </c>
      <c r="F345" s="167">
        <v>0</v>
      </c>
      <c r="G345" s="190">
        <f t="shared" si="159"/>
        <v>0</v>
      </c>
      <c r="H345" s="214" t="s">
        <v>97</v>
      </c>
    </row>
    <row r="346" spans="1:8" x14ac:dyDescent="0.25">
      <c r="A346" s="447"/>
      <c r="B346" s="448"/>
      <c r="C346" s="19" t="s">
        <v>856</v>
      </c>
      <c r="D346" s="167">
        <v>0</v>
      </c>
      <c r="E346" s="190">
        <f t="shared" si="160"/>
        <v>0</v>
      </c>
      <c r="F346" s="167">
        <v>0</v>
      </c>
      <c r="G346" s="190">
        <f t="shared" si="161"/>
        <v>0</v>
      </c>
      <c r="H346" s="214" t="s">
        <v>97</v>
      </c>
    </row>
    <row r="347" spans="1:8" ht="28.5" customHeight="1" x14ac:dyDescent="0.25">
      <c r="A347" s="447" t="s">
        <v>1092</v>
      </c>
      <c r="B347" s="448" t="s">
        <v>1143</v>
      </c>
      <c r="C347" s="19" t="s">
        <v>852</v>
      </c>
      <c r="D347" s="169">
        <f>D348+D349+D350+D351</f>
        <v>25097</v>
      </c>
      <c r="E347" s="190">
        <f t="shared" ref="E347" si="174">SUM(E348:E351)</f>
        <v>100</v>
      </c>
      <c r="F347" s="169">
        <f>F348+F349+F350+F351</f>
        <v>4237.1000000000004</v>
      </c>
      <c r="G347" s="190">
        <f t="shared" ref="G347" si="175">SUM(G348:G351)</f>
        <v>100</v>
      </c>
      <c r="H347" s="214">
        <f t="shared" si="115"/>
        <v>-83.117105630154995</v>
      </c>
    </row>
    <row r="348" spans="1:8" ht="31.5" customHeight="1" x14ac:dyDescent="0.25">
      <c r="A348" s="447"/>
      <c r="B348" s="448"/>
      <c r="C348" s="19" t="s">
        <v>853</v>
      </c>
      <c r="D348" s="168">
        <v>25097</v>
      </c>
      <c r="E348" s="190">
        <f t="shared" si="154"/>
        <v>100</v>
      </c>
      <c r="F348" s="168">
        <v>4237.1000000000004</v>
      </c>
      <c r="G348" s="190">
        <f t="shared" si="155"/>
        <v>100</v>
      </c>
      <c r="H348" s="214">
        <f t="shared" ref="H348:H365" si="176">F348/D348*100-100</f>
        <v>-83.117105630154995</v>
      </c>
    </row>
    <row r="349" spans="1:8" ht="20.25" customHeight="1" x14ac:dyDescent="0.25">
      <c r="A349" s="447"/>
      <c r="B349" s="448"/>
      <c r="C349" s="19" t="s">
        <v>854</v>
      </c>
      <c r="D349" s="167">
        <v>0</v>
      </c>
      <c r="E349" s="190">
        <f t="shared" ref="E349" si="177">D349/D347*100</f>
        <v>0</v>
      </c>
      <c r="F349" s="167">
        <v>0</v>
      </c>
      <c r="G349" s="190">
        <f t="shared" si="157"/>
        <v>0</v>
      </c>
      <c r="H349" s="214" t="s">
        <v>97</v>
      </c>
    </row>
    <row r="350" spans="1:8" ht="18" customHeight="1" x14ac:dyDescent="0.25">
      <c r="A350" s="447"/>
      <c r="B350" s="448"/>
      <c r="C350" s="19" t="s">
        <v>855</v>
      </c>
      <c r="D350" s="167">
        <v>0</v>
      </c>
      <c r="E350" s="190">
        <f t="shared" si="158"/>
        <v>0</v>
      </c>
      <c r="F350" s="167">
        <v>0</v>
      </c>
      <c r="G350" s="190">
        <f t="shared" si="159"/>
        <v>0</v>
      </c>
      <c r="H350" s="214" t="s">
        <v>97</v>
      </c>
    </row>
    <row r="351" spans="1:8" ht="22.5" customHeight="1" x14ac:dyDescent="0.25">
      <c r="A351" s="447"/>
      <c r="B351" s="448"/>
      <c r="C351" s="19" t="s">
        <v>856</v>
      </c>
      <c r="D351" s="167">
        <v>0</v>
      </c>
      <c r="E351" s="190">
        <f t="shared" si="160"/>
        <v>0</v>
      </c>
      <c r="F351" s="167">
        <v>0</v>
      </c>
      <c r="G351" s="190">
        <f t="shared" si="161"/>
        <v>0</v>
      </c>
      <c r="H351" s="214" t="s">
        <v>97</v>
      </c>
    </row>
    <row r="352" spans="1:8" ht="30" customHeight="1" x14ac:dyDescent="0.25">
      <c r="A352" s="447" t="s">
        <v>1093</v>
      </c>
      <c r="B352" s="448" t="s">
        <v>1142</v>
      </c>
      <c r="C352" s="19" t="s">
        <v>852</v>
      </c>
      <c r="D352" s="169">
        <f>D353+D354+D355+D356</f>
        <v>17765</v>
      </c>
      <c r="E352" s="190">
        <f t="shared" ref="E352" si="178">SUM(E353:E356)</f>
        <v>100</v>
      </c>
      <c r="F352" s="169">
        <f>F353+F354+F355+F356</f>
        <v>2736.7</v>
      </c>
      <c r="G352" s="190">
        <f t="shared" ref="G352" si="179">SUM(G353:G356)</f>
        <v>100</v>
      </c>
      <c r="H352" s="214">
        <f t="shared" si="176"/>
        <v>-84.594990149169718</v>
      </c>
    </row>
    <row r="353" spans="1:11" ht="33" customHeight="1" x14ac:dyDescent="0.25">
      <c r="A353" s="447"/>
      <c r="B353" s="448"/>
      <c r="C353" s="19" t="s">
        <v>853</v>
      </c>
      <c r="D353" s="168">
        <v>17765</v>
      </c>
      <c r="E353" s="190">
        <f t="shared" si="154"/>
        <v>100</v>
      </c>
      <c r="F353" s="168">
        <v>2736.7</v>
      </c>
      <c r="G353" s="190">
        <f t="shared" si="155"/>
        <v>100</v>
      </c>
      <c r="H353" s="214">
        <f t="shared" si="176"/>
        <v>-84.594990149169718</v>
      </c>
    </row>
    <row r="354" spans="1:11" ht="25.5" customHeight="1" x14ac:dyDescent="0.25">
      <c r="A354" s="447"/>
      <c r="B354" s="448"/>
      <c r="C354" s="19" t="s">
        <v>854</v>
      </c>
      <c r="D354" s="167">
        <v>0</v>
      </c>
      <c r="E354" s="199">
        <f t="shared" ref="E354" si="180">D354/D352*100</f>
        <v>0</v>
      </c>
      <c r="F354" s="167">
        <v>0</v>
      </c>
      <c r="G354" s="199">
        <f t="shared" si="157"/>
        <v>0</v>
      </c>
      <c r="H354" s="214" t="s">
        <v>97</v>
      </c>
    </row>
    <row r="355" spans="1:11" ht="30" customHeight="1" x14ac:dyDescent="0.25">
      <c r="A355" s="447"/>
      <c r="B355" s="448"/>
      <c r="C355" s="19" t="s">
        <v>855</v>
      </c>
      <c r="D355" s="167">
        <v>0</v>
      </c>
      <c r="E355" s="199">
        <f t="shared" si="158"/>
        <v>0</v>
      </c>
      <c r="F355" s="167">
        <v>0</v>
      </c>
      <c r="G355" s="199">
        <f t="shared" si="159"/>
        <v>0</v>
      </c>
      <c r="H355" s="214" t="s">
        <v>97</v>
      </c>
    </row>
    <row r="356" spans="1:11" ht="27" customHeight="1" x14ac:dyDescent="0.25">
      <c r="A356" s="447"/>
      <c r="B356" s="448"/>
      <c r="C356" s="19" t="s">
        <v>856</v>
      </c>
      <c r="D356" s="167">
        <v>0</v>
      </c>
      <c r="E356" s="199">
        <f t="shared" si="160"/>
        <v>0</v>
      </c>
      <c r="F356" s="167">
        <v>0</v>
      </c>
      <c r="G356" s="199">
        <f t="shared" si="161"/>
        <v>0</v>
      </c>
      <c r="H356" s="214" t="s">
        <v>97</v>
      </c>
    </row>
    <row r="357" spans="1:11" ht="20.100000000000001" customHeight="1" x14ac:dyDescent="0.25">
      <c r="A357" s="447" t="s">
        <v>1094</v>
      </c>
      <c r="B357" s="448" t="s">
        <v>1141</v>
      </c>
      <c r="C357" s="19" t="s">
        <v>852</v>
      </c>
      <c r="D357" s="169">
        <f>D358+D359+D360+D361</f>
        <v>113</v>
      </c>
      <c r="E357" s="190">
        <f t="shared" ref="E357" si="181">SUM(E358:E361)</f>
        <v>100</v>
      </c>
      <c r="F357" s="169">
        <f>F358+F359+F360+F361</f>
        <v>26.9</v>
      </c>
      <c r="G357" s="190">
        <f t="shared" ref="G357" si="182">SUM(G358:G361)</f>
        <v>100</v>
      </c>
      <c r="H357" s="214">
        <f t="shared" si="176"/>
        <v>-76.194690265486727</v>
      </c>
    </row>
    <row r="358" spans="1:11" ht="29.25" customHeight="1" x14ac:dyDescent="0.25">
      <c r="A358" s="447"/>
      <c r="B358" s="448"/>
      <c r="C358" s="19" t="s">
        <v>853</v>
      </c>
      <c r="D358" s="168">
        <v>113</v>
      </c>
      <c r="E358" s="190">
        <f t="shared" si="154"/>
        <v>100</v>
      </c>
      <c r="F358" s="168">
        <v>26.9</v>
      </c>
      <c r="G358" s="190">
        <f t="shared" si="155"/>
        <v>100</v>
      </c>
      <c r="H358" s="214">
        <f t="shared" si="176"/>
        <v>-76.194690265486727</v>
      </c>
    </row>
    <row r="359" spans="1:11" ht="20.100000000000001" customHeight="1" x14ac:dyDescent="0.25">
      <c r="A359" s="447"/>
      <c r="B359" s="448"/>
      <c r="C359" s="19" t="s">
        <v>854</v>
      </c>
      <c r="D359" s="167">
        <v>0</v>
      </c>
      <c r="E359" s="199">
        <f t="shared" ref="E359" si="183">D359/D357*100</f>
        <v>0</v>
      </c>
      <c r="F359" s="167">
        <v>0</v>
      </c>
      <c r="G359" s="199">
        <f t="shared" si="157"/>
        <v>0</v>
      </c>
      <c r="H359" s="214" t="s">
        <v>97</v>
      </c>
      <c r="J359" s="11"/>
    </row>
    <row r="360" spans="1:11" ht="20.100000000000001" customHeight="1" x14ac:dyDescent="0.25">
      <c r="A360" s="447"/>
      <c r="B360" s="448"/>
      <c r="C360" s="19" t="s">
        <v>855</v>
      </c>
      <c r="D360" s="167">
        <v>0</v>
      </c>
      <c r="E360" s="199">
        <f t="shared" si="158"/>
        <v>0</v>
      </c>
      <c r="F360" s="167">
        <v>0</v>
      </c>
      <c r="G360" s="199">
        <f t="shared" si="159"/>
        <v>0</v>
      </c>
      <c r="H360" s="214" t="s">
        <v>97</v>
      </c>
      <c r="K360" s="11"/>
    </row>
    <row r="361" spans="1:11" ht="20.100000000000001" customHeight="1" x14ac:dyDescent="0.25">
      <c r="A361" s="447"/>
      <c r="B361" s="448"/>
      <c r="C361" s="19" t="s">
        <v>856</v>
      </c>
      <c r="D361" s="167">
        <v>0</v>
      </c>
      <c r="E361" s="199">
        <f t="shared" si="160"/>
        <v>0</v>
      </c>
      <c r="F361" s="167">
        <v>0</v>
      </c>
      <c r="G361" s="199">
        <f t="shared" si="161"/>
        <v>0</v>
      </c>
      <c r="H361" s="214" t="s">
        <v>97</v>
      </c>
    </row>
    <row r="362" spans="1:11" ht="25.5" customHeight="1" x14ac:dyDescent="0.25">
      <c r="A362" s="447" t="s">
        <v>1095</v>
      </c>
      <c r="B362" s="448" t="s">
        <v>1140</v>
      </c>
      <c r="C362" s="19" t="s">
        <v>852</v>
      </c>
      <c r="D362" s="169">
        <f>D363+D364+D365+D366</f>
        <v>12280</v>
      </c>
      <c r="E362" s="199">
        <f t="shared" ref="E362" si="184">SUM(E363:E366)</f>
        <v>100</v>
      </c>
      <c r="F362" s="169">
        <f>F363+F364+F365+F366</f>
        <v>4925.5</v>
      </c>
      <c r="G362" s="190">
        <f t="shared" ref="G362" si="185">SUM(G363:G366)</f>
        <v>100</v>
      </c>
      <c r="H362" s="214">
        <f t="shared" si="176"/>
        <v>-59.890065146579808</v>
      </c>
    </row>
    <row r="363" spans="1:11" ht="34.5" customHeight="1" x14ac:dyDescent="0.25">
      <c r="A363" s="447"/>
      <c r="B363" s="448"/>
      <c r="C363" s="19" t="s">
        <v>853</v>
      </c>
      <c r="D363" s="167">
        <v>0</v>
      </c>
      <c r="E363" s="199">
        <f t="shared" si="154"/>
        <v>0</v>
      </c>
      <c r="F363" s="167">
        <v>0</v>
      </c>
      <c r="G363" s="199">
        <f t="shared" si="155"/>
        <v>0</v>
      </c>
      <c r="H363" s="214" t="s">
        <v>97</v>
      </c>
    </row>
    <row r="364" spans="1:11" ht="20.100000000000001" customHeight="1" x14ac:dyDescent="0.25">
      <c r="A364" s="447"/>
      <c r="B364" s="448"/>
      <c r="C364" s="19" t="s">
        <v>854</v>
      </c>
      <c r="D364" s="167">
        <v>0</v>
      </c>
      <c r="E364" s="199">
        <f t="shared" ref="E364" si="186">D364/D362*100</f>
        <v>0</v>
      </c>
      <c r="F364" s="167">
        <v>0</v>
      </c>
      <c r="G364" s="199">
        <f t="shared" si="157"/>
        <v>0</v>
      </c>
      <c r="H364" s="214" t="s">
        <v>97</v>
      </c>
    </row>
    <row r="365" spans="1:11" ht="20.100000000000001" customHeight="1" x14ac:dyDescent="0.25">
      <c r="A365" s="447"/>
      <c r="B365" s="448"/>
      <c r="C365" s="19" t="s">
        <v>855</v>
      </c>
      <c r="D365" s="168">
        <v>12280</v>
      </c>
      <c r="E365" s="199">
        <f t="shared" si="158"/>
        <v>100</v>
      </c>
      <c r="F365" s="168">
        <v>4925.5</v>
      </c>
      <c r="G365" s="190">
        <f t="shared" si="159"/>
        <v>100</v>
      </c>
      <c r="H365" s="214">
        <f t="shared" si="176"/>
        <v>-59.890065146579808</v>
      </c>
    </row>
    <row r="366" spans="1:11" ht="18" customHeight="1" x14ac:dyDescent="0.25">
      <c r="A366" s="447"/>
      <c r="B366" s="448"/>
      <c r="C366" s="19" t="s">
        <v>856</v>
      </c>
      <c r="D366" s="167">
        <v>0</v>
      </c>
      <c r="E366" s="199">
        <f t="shared" si="160"/>
        <v>0</v>
      </c>
      <c r="F366" s="167">
        <v>0</v>
      </c>
      <c r="G366" s="199">
        <f t="shared" si="161"/>
        <v>0</v>
      </c>
      <c r="H366" s="214" t="s">
        <v>97</v>
      </c>
    </row>
    <row r="367" spans="1:11" s="34" customFormat="1" ht="20.100000000000001" customHeight="1" x14ac:dyDescent="0.25">
      <c r="A367" s="405" t="s">
        <v>2</v>
      </c>
      <c r="B367" s="449" t="s">
        <v>115</v>
      </c>
      <c r="C367" s="152" t="s">
        <v>852</v>
      </c>
      <c r="D367" s="174">
        <f>SUM(D368:D371)</f>
        <v>9483</v>
      </c>
      <c r="E367" s="174">
        <f t="shared" ref="E367:G367" si="187">SUM(E368:E371)</f>
        <v>100</v>
      </c>
      <c r="F367" s="174">
        <f t="shared" si="187"/>
        <v>579.1</v>
      </c>
      <c r="G367" s="174">
        <f t="shared" si="187"/>
        <v>100</v>
      </c>
      <c r="H367" s="174">
        <f>F367/D367*100-100</f>
        <v>-93.893282716439941</v>
      </c>
    </row>
    <row r="368" spans="1:11" s="34" customFormat="1" ht="30.75" customHeight="1" x14ac:dyDescent="0.25">
      <c r="A368" s="405"/>
      <c r="B368" s="449"/>
      <c r="C368" s="152" t="s">
        <v>853</v>
      </c>
      <c r="D368" s="175">
        <f>D373+D423+D438</f>
        <v>8201</v>
      </c>
      <c r="E368" s="175">
        <f>(D368/D367)*100</f>
        <v>86.481071390910046</v>
      </c>
      <c r="F368" s="176">
        <f>F373+F423+F438</f>
        <v>579.1</v>
      </c>
      <c r="G368" s="175">
        <f>(F368/F367)*100</f>
        <v>100</v>
      </c>
      <c r="H368" s="174">
        <f>F368/D368*100-100</f>
        <v>-92.938666016339468</v>
      </c>
    </row>
    <row r="369" spans="1:18" s="34" customFormat="1" ht="20.100000000000001" customHeight="1" x14ac:dyDescent="0.25">
      <c r="A369" s="405"/>
      <c r="B369" s="449"/>
      <c r="C369" s="152" t="s">
        <v>854</v>
      </c>
      <c r="D369" s="175">
        <v>0</v>
      </c>
      <c r="E369" s="175">
        <v>0</v>
      </c>
      <c r="F369" s="175">
        <v>0</v>
      </c>
      <c r="G369" s="175">
        <v>0</v>
      </c>
      <c r="H369" s="175" t="s">
        <v>97</v>
      </c>
      <c r="J369" s="35"/>
    </row>
    <row r="370" spans="1:18" s="34" customFormat="1" ht="20.100000000000001" customHeight="1" x14ac:dyDescent="0.25">
      <c r="A370" s="405"/>
      <c r="B370" s="449"/>
      <c r="C370" s="152" t="s">
        <v>855</v>
      </c>
      <c r="D370" s="175">
        <f>D440</f>
        <v>1282</v>
      </c>
      <c r="E370" s="175">
        <f>D370/D367*100</f>
        <v>13.518928609089951</v>
      </c>
      <c r="F370" s="175">
        <v>0</v>
      </c>
      <c r="G370" s="175">
        <v>0</v>
      </c>
      <c r="H370" s="175">
        <v>-100</v>
      </c>
      <c r="K370" s="35"/>
    </row>
    <row r="371" spans="1:18" s="34" customFormat="1" ht="20.100000000000001" customHeight="1" x14ac:dyDescent="0.25">
      <c r="A371" s="405"/>
      <c r="B371" s="449"/>
      <c r="C371" s="152" t="s">
        <v>856</v>
      </c>
      <c r="D371" s="175">
        <v>0</v>
      </c>
      <c r="E371" s="175">
        <v>0</v>
      </c>
      <c r="F371" s="175">
        <v>0</v>
      </c>
      <c r="G371" s="175">
        <v>0</v>
      </c>
      <c r="H371" s="175" t="s">
        <v>97</v>
      </c>
    </row>
    <row r="372" spans="1:18" s="34" customFormat="1" ht="20.100000000000001" customHeight="1" x14ac:dyDescent="0.25">
      <c r="A372" s="419" t="s">
        <v>121</v>
      </c>
      <c r="B372" s="450" t="s">
        <v>1157</v>
      </c>
      <c r="C372" s="146" t="s">
        <v>852</v>
      </c>
      <c r="D372" s="177">
        <f>SUM(D373:D376)</f>
        <v>4820</v>
      </c>
      <c r="E372" s="177">
        <f t="shared" ref="E372:G372" si="188">SUM(E373:E376)</f>
        <v>100</v>
      </c>
      <c r="F372" s="177">
        <f t="shared" si="188"/>
        <v>539.1</v>
      </c>
      <c r="G372" s="177">
        <f t="shared" si="188"/>
        <v>100</v>
      </c>
      <c r="H372" s="177">
        <f>F372/D372*100-100</f>
        <v>-88.815352697095435</v>
      </c>
    </row>
    <row r="373" spans="1:18" s="34" customFormat="1" ht="30.75" customHeight="1" x14ac:dyDescent="0.25">
      <c r="A373" s="419"/>
      <c r="B373" s="450"/>
      <c r="C373" s="146" t="s">
        <v>853</v>
      </c>
      <c r="D373" s="177">
        <f>D378+D383+D388+D393+D398+D403+D408+D413+D418</f>
        <v>4820</v>
      </c>
      <c r="E373" s="177">
        <f>D373/D372*100</f>
        <v>100</v>
      </c>
      <c r="F373" s="178">
        <f>F377+F382+F387+F392+F397+F402+F407+F412+F417</f>
        <v>539.1</v>
      </c>
      <c r="G373" s="177">
        <f>F373/F372*100</f>
        <v>100</v>
      </c>
      <c r="H373" s="177">
        <f>F373/D373*100-100</f>
        <v>-88.815352697095435</v>
      </c>
    </row>
    <row r="374" spans="1:18" s="34" customFormat="1" ht="20.100000000000001" customHeight="1" x14ac:dyDescent="0.25">
      <c r="A374" s="419"/>
      <c r="B374" s="450"/>
      <c r="C374" s="146" t="s">
        <v>854</v>
      </c>
      <c r="D374" s="177">
        <v>0</v>
      </c>
      <c r="E374" s="177">
        <v>0</v>
      </c>
      <c r="F374" s="177">
        <v>0</v>
      </c>
      <c r="G374" s="177">
        <v>0</v>
      </c>
      <c r="H374" s="177" t="s">
        <v>97</v>
      </c>
    </row>
    <row r="375" spans="1:18" s="34" customFormat="1" ht="20.100000000000001" customHeight="1" x14ac:dyDescent="0.25">
      <c r="A375" s="419"/>
      <c r="B375" s="450"/>
      <c r="C375" s="146" t="s">
        <v>855</v>
      </c>
      <c r="D375" s="177">
        <v>0</v>
      </c>
      <c r="E375" s="177">
        <v>0</v>
      </c>
      <c r="F375" s="177">
        <v>0</v>
      </c>
      <c r="G375" s="177">
        <v>0</v>
      </c>
      <c r="H375" s="177" t="s">
        <v>97</v>
      </c>
    </row>
    <row r="376" spans="1:18" s="34" customFormat="1" ht="20.100000000000001" customHeight="1" x14ac:dyDescent="0.25">
      <c r="A376" s="419"/>
      <c r="B376" s="450"/>
      <c r="C376" s="146" t="s">
        <v>856</v>
      </c>
      <c r="D376" s="177">
        <v>0</v>
      </c>
      <c r="E376" s="177">
        <v>0</v>
      </c>
      <c r="F376" s="177">
        <v>0</v>
      </c>
      <c r="G376" s="177">
        <v>0</v>
      </c>
      <c r="H376" s="177" t="s">
        <v>97</v>
      </c>
    </row>
    <row r="377" spans="1:18" s="34" customFormat="1" ht="20.100000000000001" customHeight="1" x14ac:dyDescent="0.25">
      <c r="A377" s="407" t="s">
        <v>122</v>
      </c>
      <c r="B377" s="408" t="s">
        <v>123</v>
      </c>
      <c r="C377" s="145" t="s">
        <v>852</v>
      </c>
      <c r="D377" s="179">
        <f>SUM(D378:D381)</f>
        <v>79</v>
      </c>
      <c r="E377" s="179">
        <f t="shared" ref="E377:G377" si="189">SUM(E378:E381)</f>
        <v>100</v>
      </c>
      <c r="F377" s="179">
        <f t="shared" si="189"/>
        <v>22.5</v>
      </c>
      <c r="G377" s="179">
        <f t="shared" si="189"/>
        <v>100</v>
      </c>
      <c r="H377" s="179">
        <f>F377/D377*100-100</f>
        <v>-71.518987341772146</v>
      </c>
    </row>
    <row r="378" spans="1:18" s="34" customFormat="1" ht="33" customHeight="1" x14ac:dyDescent="0.25">
      <c r="A378" s="407"/>
      <c r="B378" s="408"/>
      <c r="C378" s="145" t="s">
        <v>853</v>
      </c>
      <c r="D378" s="179">
        <v>79</v>
      </c>
      <c r="E378" s="179">
        <f>D378/D377*100</f>
        <v>100</v>
      </c>
      <c r="F378" s="180">
        <v>22.5</v>
      </c>
      <c r="G378" s="179">
        <f>F378/F377*100</f>
        <v>100</v>
      </c>
      <c r="H378" s="179">
        <f>F378/D378*100-100</f>
        <v>-71.518987341772146</v>
      </c>
    </row>
    <row r="379" spans="1:18" s="34" customFormat="1" ht="20.100000000000001" customHeight="1" x14ac:dyDescent="0.25">
      <c r="A379" s="407"/>
      <c r="B379" s="408"/>
      <c r="C379" s="145" t="s">
        <v>854</v>
      </c>
      <c r="D379" s="179">
        <v>0</v>
      </c>
      <c r="E379" s="179">
        <v>0</v>
      </c>
      <c r="F379" s="179">
        <v>0</v>
      </c>
      <c r="G379" s="179">
        <v>0</v>
      </c>
      <c r="H379" s="179" t="s">
        <v>97</v>
      </c>
    </row>
    <row r="380" spans="1:18" s="34" customFormat="1" ht="20.100000000000001" customHeight="1" x14ac:dyDescent="0.25">
      <c r="A380" s="407"/>
      <c r="B380" s="408"/>
      <c r="C380" s="145" t="s">
        <v>855</v>
      </c>
      <c r="D380" s="179">
        <v>0</v>
      </c>
      <c r="E380" s="179">
        <v>0</v>
      </c>
      <c r="F380" s="179">
        <v>0</v>
      </c>
      <c r="G380" s="179">
        <v>0</v>
      </c>
      <c r="H380" s="179" t="s">
        <v>97</v>
      </c>
    </row>
    <row r="381" spans="1:18" s="34" customFormat="1" ht="20.100000000000001" customHeight="1" x14ac:dyDescent="0.25">
      <c r="A381" s="407"/>
      <c r="B381" s="408"/>
      <c r="C381" s="145" t="s">
        <v>856</v>
      </c>
      <c r="D381" s="179">
        <v>0</v>
      </c>
      <c r="E381" s="179">
        <v>0</v>
      </c>
      <c r="F381" s="179">
        <v>0</v>
      </c>
      <c r="G381" s="179">
        <v>0</v>
      </c>
      <c r="H381" s="179" t="s">
        <v>97</v>
      </c>
      <c r="I381" s="36"/>
      <c r="J381" s="36"/>
      <c r="K381" s="37"/>
      <c r="L381" s="38"/>
      <c r="M381" s="38"/>
      <c r="N381" s="39"/>
      <c r="O381" s="39"/>
      <c r="P381" s="39"/>
      <c r="Q381" s="39"/>
      <c r="R381" s="39"/>
    </row>
    <row r="382" spans="1:18" s="34" customFormat="1" ht="20.100000000000001" customHeight="1" x14ac:dyDescent="0.25">
      <c r="A382" s="407" t="s">
        <v>126</v>
      </c>
      <c r="B382" s="408" t="s">
        <v>127</v>
      </c>
      <c r="C382" s="145" t="s">
        <v>852</v>
      </c>
      <c r="D382" s="179">
        <f>SUM(D383:D386)</f>
        <v>546</v>
      </c>
      <c r="E382" s="179">
        <f t="shared" ref="E382:G382" si="190">SUM(E383:E386)</f>
        <v>100</v>
      </c>
      <c r="F382" s="179">
        <f t="shared" si="190"/>
        <v>73.400000000000006</v>
      </c>
      <c r="G382" s="179">
        <f t="shared" si="190"/>
        <v>100</v>
      </c>
      <c r="H382" s="179">
        <f>F382/D382*100-100</f>
        <v>-86.556776556776555</v>
      </c>
      <c r="K382" s="40"/>
      <c r="L382" s="40"/>
      <c r="M382" s="40"/>
    </row>
    <row r="383" spans="1:18" s="34" customFormat="1" ht="31.5" customHeight="1" x14ac:dyDescent="0.25">
      <c r="A383" s="407"/>
      <c r="B383" s="408"/>
      <c r="C383" s="145" t="s">
        <v>853</v>
      </c>
      <c r="D383" s="179">
        <v>546</v>
      </c>
      <c r="E383" s="179">
        <f>D383/D382*100</f>
        <v>100</v>
      </c>
      <c r="F383" s="180">
        <v>73.400000000000006</v>
      </c>
      <c r="G383" s="179">
        <f>F383/F382*100</f>
        <v>100</v>
      </c>
      <c r="H383" s="179">
        <f t="shared" ref="H383:H388" si="191">F383/D383*100-100</f>
        <v>-86.556776556776555</v>
      </c>
    </row>
    <row r="384" spans="1:18" s="34" customFormat="1" ht="20.100000000000001" customHeight="1" x14ac:dyDescent="0.25">
      <c r="A384" s="407"/>
      <c r="B384" s="408"/>
      <c r="C384" s="145" t="s">
        <v>854</v>
      </c>
      <c r="D384" s="179">
        <v>0</v>
      </c>
      <c r="E384" s="179">
        <v>0</v>
      </c>
      <c r="F384" s="179">
        <v>0</v>
      </c>
      <c r="G384" s="179">
        <v>0</v>
      </c>
      <c r="H384" s="179" t="s">
        <v>97</v>
      </c>
    </row>
    <row r="385" spans="1:8" s="34" customFormat="1" ht="20.100000000000001" customHeight="1" x14ac:dyDescent="0.25">
      <c r="A385" s="407"/>
      <c r="B385" s="408"/>
      <c r="C385" s="145" t="s">
        <v>855</v>
      </c>
      <c r="D385" s="179">
        <v>0</v>
      </c>
      <c r="E385" s="179">
        <v>0</v>
      </c>
      <c r="F385" s="179">
        <v>0</v>
      </c>
      <c r="G385" s="179">
        <v>0</v>
      </c>
      <c r="H385" s="179" t="s">
        <v>97</v>
      </c>
    </row>
    <row r="386" spans="1:8" s="34" customFormat="1" ht="20.100000000000001" customHeight="1" x14ac:dyDescent="0.25">
      <c r="A386" s="407"/>
      <c r="B386" s="408"/>
      <c r="C386" s="145" t="s">
        <v>856</v>
      </c>
      <c r="D386" s="179">
        <v>0</v>
      </c>
      <c r="E386" s="179">
        <v>0</v>
      </c>
      <c r="F386" s="179">
        <v>0</v>
      </c>
      <c r="G386" s="179">
        <v>0</v>
      </c>
      <c r="H386" s="179" t="s">
        <v>97</v>
      </c>
    </row>
    <row r="387" spans="1:8" s="34" customFormat="1" ht="20.100000000000001" customHeight="1" x14ac:dyDescent="0.25">
      <c r="A387" s="407" t="s">
        <v>129</v>
      </c>
      <c r="B387" s="408" t="s">
        <v>130</v>
      </c>
      <c r="C387" s="145" t="s">
        <v>852</v>
      </c>
      <c r="D387" s="179">
        <f>SUM(D388:D391)</f>
        <v>165</v>
      </c>
      <c r="E387" s="179">
        <f t="shared" ref="E387:F387" si="192">SUM(E388:E391)</f>
        <v>100</v>
      </c>
      <c r="F387" s="179">
        <f t="shared" si="192"/>
        <v>0</v>
      </c>
      <c r="G387" s="179">
        <v>0</v>
      </c>
      <c r="H387" s="179">
        <f t="shared" si="191"/>
        <v>-100</v>
      </c>
    </row>
    <row r="388" spans="1:8" s="34" customFormat="1" ht="33" customHeight="1" x14ac:dyDescent="0.25">
      <c r="A388" s="407"/>
      <c r="B388" s="408"/>
      <c r="C388" s="145" t="s">
        <v>853</v>
      </c>
      <c r="D388" s="179">
        <v>165</v>
      </c>
      <c r="E388" s="179">
        <f>D388/D387*100</f>
        <v>100</v>
      </c>
      <c r="F388" s="180">
        <v>0</v>
      </c>
      <c r="G388" s="179">
        <v>0</v>
      </c>
      <c r="H388" s="179">
        <f t="shared" si="191"/>
        <v>-100</v>
      </c>
    </row>
    <row r="389" spans="1:8" s="34" customFormat="1" ht="20.100000000000001" customHeight="1" x14ac:dyDescent="0.25">
      <c r="A389" s="407"/>
      <c r="B389" s="408"/>
      <c r="C389" s="145" t="s">
        <v>854</v>
      </c>
      <c r="D389" s="179">
        <v>0</v>
      </c>
      <c r="E389" s="179">
        <v>0</v>
      </c>
      <c r="F389" s="179">
        <v>0</v>
      </c>
      <c r="G389" s="179">
        <v>0</v>
      </c>
      <c r="H389" s="179" t="s">
        <v>97</v>
      </c>
    </row>
    <row r="390" spans="1:8" s="34" customFormat="1" ht="20.100000000000001" customHeight="1" x14ac:dyDescent="0.25">
      <c r="A390" s="407"/>
      <c r="B390" s="408"/>
      <c r="C390" s="145" t="s">
        <v>855</v>
      </c>
      <c r="D390" s="179">
        <v>0</v>
      </c>
      <c r="E390" s="179">
        <v>0</v>
      </c>
      <c r="F390" s="179">
        <v>0</v>
      </c>
      <c r="G390" s="179">
        <v>0</v>
      </c>
      <c r="H390" s="179" t="s">
        <v>97</v>
      </c>
    </row>
    <row r="391" spans="1:8" s="34" customFormat="1" ht="20.100000000000001" customHeight="1" x14ac:dyDescent="0.25">
      <c r="A391" s="407"/>
      <c r="B391" s="408"/>
      <c r="C391" s="145" t="s">
        <v>856</v>
      </c>
      <c r="D391" s="179">
        <v>0</v>
      </c>
      <c r="E391" s="179">
        <v>0</v>
      </c>
      <c r="F391" s="179">
        <v>0</v>
      </c>
      <c r="G391" s="179">
        <v>0</v>
      </c>
      <c r="H391" s="179" t="s">
        <v>97</v>
      </c>
    </row>
    <row r="392" spans="1:8" s="34" customFormat="1" ht="20.100000000000001" customHeight="1" x14ac:dyDescent="0.25">
      <c r="A392" s="407" t="s">
        <v>132</v>
      </c>
      <c r="B392" s="408" t="s">
        <v>879</v>
      </c>
      <c r="C392" s="145" t="s">
        <v>852</v>
      </c>
      <c r="D392" s="179">
        <f>SUM(D393:D396)</f>
        <v>194</v>
      </c>
      <c r="E392" s="179">
        <f t="shared" ref="E392:G392" si="193">SUM(E393:E396)</f>
        <v>100</v>
      </c>
      <c r="F392" s="179">
        <f t="shared" si="193"/>
        <v>0</v>
      </c>
      <c r="G392" s="179">
        <f t="shared" si="193"/>
        <v>0</v>
      </c>
      <c r="H392" s="179">
        <f t="shared" ref="H392:H398" si="194">F392/D392*100-100</f>
        <v>-100</v>
      </c>
    </row>
    <row r="393" spans="1:8" s="34" customFormat="1" ht="32.25" customHeight="1" x14ac:dyDescent="0.25">
      <c r="A393" s="407"/>
      <c r="B393" s="408"/>
      <c r="C393" s="145" t="s">
        <v>853</v>
      </c>
      <c r="D393" s="179">
        <v>194</v>
      </c>
      <c r="E393" s="179">
        <f>D393/D392*100</f>
        <v>100</v>
      </c>
      <c r="F393" s="180">
        <v>0</v>
      </c>
      <c r="G393" s="179">
        <v>0</v>
      </c>
      <c r="H393" s="179">
        <f t="shared" si="194"/>
        <v>-100</v>
      </c>
    </row>
    <row r="394" spans="1:8" s="34" customFormat="1" ht="20.100000000000001" customHeight="1" x14ac:dyDescent="0.25">
      <c r="A394" s="407"/>
      <c r="B394" s="408"/>
      <c r="C394" s="145" t="s">
        <v>854</v>
      </c>
      <c r="D394" s="179">
        <v>0</v>
      </c>
      <c r="E394" s="179">
        <v>0</v>
      </c>
      <c r="F394" s="179">
        <v>0</v>
      </c>
      <c r="G394" s="179">
        <v>0</v>
      </c>
      <c r="H394" s="179" t="s">
        <v>97</v>
      </c>
    </row>
    <row r="395" spans="1:8" s="34" customFormat="1" ht="20.100000000000001" customHeight="1" x14ac:dyDescent="0.25">
      <c r="A395" s="407"/>
      <c r="B395" s="408"/>
      <c r="C395" s="145" t="s">
        <v>855</v>
      </c>
      <c r="D395" s="179">
        <v>0</v>
      </c>
      <c r="E395" s="179">
        <v>0</v>
      </c>
      <c r="F395" s="179">
        <v>0</v>
      </c>
      <c r="G395" s="179">
        <v>0</v>
      </c>
      <c r="H395" s="179" t="s">
        <v>97</v>
      </c>
    </row>
    <row r="396" spans="1:8" s="34" customFormat="1" ht="20.100000000000001" customHeight="1" x14ac:dyDescent="0.25">
      <c r="A396" s="407"/>
      <c r="B396" s="408"/>
      <c r="C396" s="145" t="s">
        <v>856</v>
      </c>
      <c r="D396" s="179">
        <v>0</v>
      </c>
      <c r="E396" s="179">
        <v>0</v>
      </c>
      <c r="F396" s="179">
        <v>0</v>
      </c>
      <c r="G396" s="179">
        <v>0</v>
      </c>
      <c r="H396" s="179" t="s">
        <v>97</v>
      </c>
    </row>
    <row r="397" spans="1:8" s="34" customFormat="1" ht="20.100000000000001" customHeight="1" x14ac:dyDescent="0.25">
      <c r="A397" s="407" t="s">
        <v>135</v>
      </c>
      <c r="B397" s="408" t="s">
        <v>880</v>
      </c>
      <c r="C397" s="145" t="s">
        <v>852</v>
      </c>
      <c r="D397" s="179">
        <f>SUM(D398:D401)</f>
        <v>266</v>
      </c>
      <c r="E397" s="179">
        <f t="shared" ref="E397:G397" si="195">SUM(E398:E401)</f>
        <v>100</v>
      </c>
      <c r="F397" s="179">
        <f t="shared" si="195"/>
        <v>1.4</v>
      </c>
      <c r="G397" s="179">
        <f t="shared" si="195"/>
        <v>100</v>
      </c>
      <c r="H397" s="179">
        <f t="shared" si="194"/>
        <v>-99.473684210526315</v>
      </c>
    </row>
    <row r="398" spans="1:8" s="34" customFormat="1" ht="29.25" customHeight="1" x14ac:dyDescent="0.25">
      <c r="A398" s="407"/>
      <c r="B398" s="408"/>
      <c r="C398" s="145" t="s">
        <v>853</v>
      </c>
      <c r="D398" s="179">
        <v>266</v>
      </c>
      <c r="E398" s="179">
        <f>D398/D397*100</f>
        <v>100</v>
      </c>
      <c r="F398" s="180">
        <v>1.4</v>
      </c>
      <c r="G398" s="179">
        <f>F398/F397*100</f>
        <v>100</v>
      </c>
      <c r="H398" s="179">
        <f t="shared" si="194"/>
        <v>-99.473684210526315</v>
      </c>
    </row>
    <row r="399" spans="1:8" s="34" customFormat="1" ht="20.100000000000001" customHeight="1" x14ac:dyDescent="0.25">
      <c r="A399" s="407"/>
      <c r="B399" s="408"/>
      <c r="C399" s="145" t="s">
        <v>854</v>
      </c>
      <c r="D399" s="179">
        <v>0</v>
      </c>
      <c r="E399" s="179">
        <v>0</v>
      </c>
      <c r="F399" s="179">
        <v>0</v>
      </c>
      <c r="G399" s="179">
        <v>0</v>
      </c>
      <c r="H399" s="179" t="s">
        <v>97</v>
      </c>
    </row>
    <row r="400" spans="1:8" s="34" customFormat="1" ht="20.100000000000001" customHeight="1" x14ac:dyDescent="0.25">
      <c r="A400" s="407"/>
      <c r="B400" s="408"/>
      <c r="C400" s="145" t="s">
        <v>855</v>
      </c>
      <c r="D400" s="179">
        <v>0</v>
      </c>
      <c r="E400" s="179">
        <v>0</v>
      </c>
      <c r="F400" s="179">
        <v>0</v>
      </c>
      <c r="G400" s="179">
        <v>0</v>
      </c>
      <c r="H400" s="179" t="s">
        <v>97</v>
      </c>
    </row>
    <row r="401" spans="1:8" s="34" customFormat="1" ht="20.100000000000001" customHeight="1" x14ac:dyDescent="0.25">
      <c r="A401" s="407"/>
      <c r="B401" s="408"/>
      <c r="C401" s="145" t="s">
        <v>856</v>
      </c>
      <c r="D401" s="179">
        <v>0</v>
      </c>
      <c r="E401" s="179">
        <v>0</v>
      </c>
      <c r="F401" s="179">
        <v>0</v>
      </c>
      <c r="G401" s="179">
        <v>0</v>
      </c>
      <c r="H401" s="179" t="s">
        <v>97</v>
      </c>
    </row>
    <row r="402" spans="1:8" s="34" customFormat="1" ht="20.100000000000001" customHeight="1" x14ac:dyDescent="0.25">
      <c r="A402" s="407" t="s">
        <v>138</v>
      </c>
      <c r="B402" s="408" t="s">
        <v>139</v>
      </c>
      <c r="C402" s="145" t="s">
        <v>852</v>
      </c>
      <c r="D402" s="179">
        <f>SUM(D403:D406)</f>
        <v>311</v>
      </c>
      <c r="E402" s="179">
        <f>SUM(E403:E406)</f>
        <v>100</v>
      </c>
      <c r="F402" s="180">
        <f>F403</f>
        <v>70.099999999999994</v>
      </c>
      <c r="G402" s="179">
        <f>G403</f>
        <v>100</v>
      </c>
      <c r="H402" s="179">
        <f>F402/D402*100-100</f>
        <v>-77.459807073954991</v>
      </c>
    </row>
    <row r="403" spans="1:8" s="34" customFormat="1" ht="32.25" customHeight="1" x14ac:dyDescent="0.25">
      <c r="A403" s="407"/>
      <c r="B403" s="408"/>
      <c r="C403" s="145" t="s">
        <v>853</v>
      </c>
      <c r="D403" s="179">
        <v>311</v>
      </c>
      <c r="E403" s="179">
        <f>D403/D402*100</f>
        <v>100</v>
      </c>
      <c r="F403" s="180">
        <v>70.099999999999994</v>
      </c>
      <c r="G403" s="179">
        <f>F403/F402*100</f>
        <v>100</v>
      </c>
      <c r="H403" s="179">
        <f>F403/D403*100-100</f>
        <v>-77.459807073954991</v>
      </c>
    </row>
    <row r="404" spans="1:8" s="34" customFormat="1" ht="20.100000000000001" customHeight="1" x14ac:dyDescent="0.25">
      <c r="A404" s="407"/>
      <c r="B404" s="408"/>
      <c r="C404" s="145" t="s">
        <v>854</v>
      </c>
      <c r="D404" s="179">
        <v>0</v>
      </c>
      <c r="E404" s="179">
        <v>0</v>
      </c>
      <c r="F404" s="179">
        <v>0</v>
      </c>
      <c r="G404" s="179">
        <v>0</v>
      </c>
      <c r="H404" s="179" t="s">
        <v>97</v>
      </c>
    </row>
    <row r="405" spans="1:8" s="34" customFormat="1" ht="20.100000000000001" customHeight="1" x14ac:dyDescent="0.25">
      <c r="A405" s="407"/>
      <c r="B405" s="408"/>
      <c r="C405" s="145" t="s">
        <v>855</v>
      </c>
      <c r="D405" s="179">
        <v>0</v>
      </c>
      <c r="E405" s="179">
        <v>0</v>
      </c>
      <c r="F405" s="179">
        <v>0</v>
      </c>
      <c r="G405" s="179">
        <v>0</v>
      </c>
      <c r="H405" s="179" t="s">
        <v>97</v>
      </c>
    </row>
    <row r="406" spans="1:8" s="34" customFormat="1" ht="20.100000000000001" customHeight="1" x14ac:dyDescent="0.25">
      <c r="A406" s="407"/>
      <c r="B406" s="408"/>
      <c r="C406" s="145" t="s">
        <v>856</v>
      </c>
      <c r="D406" s="179">
        <v>0</v>
      </c>
      <c r="E406" s="179">
        <v>0</v>
      </c>
      <c r="F406" s="179">
        <v>0</v>
      </c>
      <c r="G406" s="179">
        <v>0</v>
      </c>
      <c r="H406" s="179" t="s">
        <v>97</v>
      </c>
    </row>
    <row r="407" spans="1:8" s="34" customFormat="1" ht="20.100000000000001" customHeight="1" x14ac:dyDescent="0.25">
      <c r="A407" s="407" t="s">
        <v>140</v>
      </c>
      <c r="B407" s="408" t="s">
        <v>881</v>
      </c>
      <c r="C407" s="145" t="s">
        <v>852</v>
      </c>
      <c r="D407" s="179">
        <f>SUM(D408:D411)</f>
        <v>259</v>
      </c>
      <c r="E407" s="179">
        <f t="shared" ref="E407:G407" si="196">SUM(E408:E411)</f>
        <v>100</v>
      </c>
      <c r="F407" s="179">
        <f t="shared" si="196"/>
        <v>23.4</v>
      </c>
      <c r="G407" s="179">
        <f t="shared" si="196"/>
        <v>100</v>
      </c>
      <c r="H407" s="179">
        <f>F407/D407*100-100</f>
        <v>-90.965250965250959</v>
      </c>
    </row>
    <row r="408" spans="1:8" s="34" customFormat="1" ht="33.75" customHeight="1" x14ac:dyDescent="0.25">
      <c r="A408" s="407"/>
      <c r="B408" s="408"/>
      <c r="C408" s="145" t="s">
        <v>853</v>
      </c>
      <c r="D408" s="179">
        <v>259</v>
      </c>
      <c r="E408" s="179">
        <f>D408/D407*100</f>
        <v>100</v>
      </c>
      <c r="F408" s="180">
        <v>23.4</v>
      </c>
      <c r="G408" s="179">
        <f>F408/F407*100</f>
        <v>100</v>
      </c>
      <c r="H408" s="179">
        <f>F408/D408*100-100</f>
        <v>-90.965250965250959</v>
      </c>
    </row>
    <row r="409" spans="1:8" s="34" customFormat="1" ht="20.100000000000001" customHeight="1" x14ac:dyDescent="0.25">
      <c r="A409" s="407"/>
      <c r="B409" s="408"/>
      <c r="C409" s="145" t="s">
        <v>854</v>
      </c>
      <c r="D409" s="179">
        <v>0</v>
      </c>
      <c r="E409" s="179">
        <v>0</v>
      </c>
      <c r="F409" s="179">
        <v>0</v>
      </c>
      <c r="G409" s="179">
        <v>0</v>
      </c>
      <c r="H409" s="179" t="s">
        <v>97</v>
      </c>
    </row>
    <row r="410" spans="1:8" s="34" customFormat="1" ht="20.100000000000001" customHeight="1" x14ac:dyDescent="0.25">
      <c r="A410" s="407"/>
      <c r="B410" s="408"/>
      <c r="C410" s="145" t="s">
        <v>855</v>
      </c>
      <c r="D410" s="179">
        <v>0</v>
      </c>
      <c r="E410" s="179">
        <v>0</v>
      </c>
      <c r="F410" s="179">
        <v>0</v>
      </c>
      <c r="G410" s="179">
        <v>0</v>
      </c>
      <c r="H410" s="179" t="s">
        <v>97</v>
      </c>
    </row>
    <row r="411" spans="1:8" s="34" customFormat="1" ht="20.100000000000001" customHeight="1" x14ac:dyDescent="0.25">
      <c r="A411" s="407"/>
      <c r="B411" s="408"/>
      <c r="C411" s="145" t="s">
        <v>856</v>
      </c>
      <c r="D411" s="179">
        <v>0</v>
      </c>
      <c r="E411" s="179">
        <v>0</v>
      </c>
      <c r="F411" s="179">
        <v>0</v>
      </c>
      <c r="G411" s="179">
        <v>0</v>
      </c>
      <c r="H411" s="179" t="s">
        <v>97</v>
      </c>
    </row>
    <row r="412" spans="1:8" s="34" customFormat="1" ht="20.100000000000001" customHeight="1" x14ac:dyDescent="0.25">
      <c r="A412" s="407" t="s">
        <v>143</v>
      </c>
      <c r="B412" s="408" t="s">
        <v>882</v>
      </c>
      <c r="C412" s="145" t="s">
        <v>852</v>
      </c>
      <c r="D412" s="179">
        <f>SUM(D413:D416)</f>
        <v>228</v>
      </c>
      <c r="E412" s="179">
        <f t="shared" ref="E412:G412" si="197">SUM(E413:E416)</f>
        <v>100</v>
      </c>
      <c r="F412" s="179">
        <f t="shared" si="197"/>
        <v>42.3</v>
      </c>
      <c r="G412" s="179">
        <f t="shared" si="197"/>
        <v>100</v>
      </c>
      <c r="H412" s="179">
        <f>F412/D412*100-100</f>
        <v>-81.44736842105263</v>
      </c>
    </row>
    <row r="413" spans="1:8" s="34" customFormat="1" ht="34.5" customHeight="1" x14ac:dyDescent="0.25">
      <c r="A413" s="407"/>
      <c r="B413" s="408"/>
      <c r="C413" s="145" t="s">
        <v>853</v>
      </c>
      <c r="D413" s="179">
        <v>228</v>
      </c>
      <c r="E413" s="179">
        <f>D413/D412*100</f>
        <v>100</v>
      </c>
      <c r="F413" s="168">
        <v>42.3</v>
      </c>
      <c r="G413" s="179">
        <f>F413/F412*100</f>
        <v>100</v>
      </c>
      <c r="H413" s="179">
        <f>F413/D413*100-100</f>
        <v>-81.44736842105263</v>
      </c>
    </row>
    <row r="414" spans="1:8" s="34" customFormat="1" ht="20.100000000000001" customHeight="1" x14ac:dyDescent="0.25">
      <c r="A414" s="407"/>
      <c r="B414" s="408"/>
      <c r="C414" s="145" t="s">
        <v>854</v>
      </c>
      <c r="D414" s="179">
        <v>0</v>
      </c>
      <c r="E414" s="179">
        <v>0</v>
      </c>
      <c r="F414" s="179">
        <v>0</v>
      </c>
      <c r="G414" s="179">
        <v>0</v>
      </c>
      <c r="H414" s="179" t="s">
        <v>97</v>
      </c>
    </row>
    <row r="415" spans="1:8" s="34" customFormat="1" ht="20.100000000000001" customHeight="1" x14ac:dyDescent="0.25">
      <c r="A415" s="407"/>
      <c r="B415" s="408"/>
      <c r="C415" s="145" t="s">
        <v>855</v>
      </c>
      <c r="D415" s="179">
        <v>0</v>
      </c>
      <c r="E415" s="179">
        <v>0</v>
      </c>
      <c r="F415" s="179">
        <v>0</v>
      </c>
      <c r="G415" s="179">
        <v>0</v>
      </c>
      <c r="H415" s="179" t="s">
        <v>97</v>
      </c>
    </row>
    <row r="416" spans="1:8" s="34" customFormat="1" ht="20.100000000000001" customHeight="1" x14ac:dyDescent="0.25">
      <c r="A416" s="407"/>
      <c r="B416" s="408"/>
      <c r="C416" s="145" t="s">
        <v>856</v>
      </c>
      <c r="D416" s="179">
        <v>0</v>
      </c>
      <c r="E416" s="179">
        <v>0</v>
      </c>
      <c r="F416" s="179">
        <v>0</v>
      </c>
      <c r="G416" s="179">
        <v>0</v>
      </c>
      <c r="H416" s="179" t="s">
        <v>97</v>
      </c>
    </row>
    <row r="417" spans="1:8" s="34" customFormat="1" ht="20.100000000000001" customHeight="1" x14ac:dyDescent="0.25">
      <c r="A417" s="407" t="s">
        <v>1273</v>
      </c>
      <c r="B417" s="408" t="s">
        <v>883</v>
      </c>
      <c r="C417" s="145" t="s">
        <v>884</v>
      </c>
      <c r="D417" s="179">
        <f>SUM(D418:D421)</f>
        <v>2772</v>
      </c>
      <c r="E417" s="179">
        <f t="shared" ref="E417" si="198">SUM(E418:E421)</f>
        <v>100</v>
      </c>
      <c r="F417" s="179">
        <f t="shared" ref="F417" si="199">SUM(F418:F421)</f>
        <v>306</v>
      </c>
      <c r="G417" s="179">
        <f t="shared" ref="G417" si="200">SUM(G418:G421)</f>
        <v>100</v>
      </c>
      <c r="H417" s="179">
        <f>F417/D417*100-100</f>
        <v>-88.961038961038966</v>
      </c>
    </row>
    <row r="418" spans="1:8" s="34" customFormat="1" ht="33.75" customHeight="1" x14ac:dyDescent="0.25">
      <c r="A418" s="407"/>
      <c r="B418" s="408"/>
      <c r="C418" s="145" t="s">
        <v>853</v>
      </c>
      <c r="D418" s="179">
        <v>2772</v>
      </c>
      <c r="E418" s="179">
        <f>D418/D417*100</f>
        <v>100</v>
      </c>
      <c r="F418" s="168">
        <v>306</v>
      </c>
      <c r="G418" s="179">
        <f>F418/F417*100</f>
        <v>100</v>
      </c>
      <c r="H418" s="179">
        <f>F418/D418*100-100</f>
        <v>-88.961038961038966</v>
      </c>
    </row>
    <row r="419" spans="1:8" s="34" customFormat="1" ht="20.100000000000001" customHeight="1" x14ac:dyDescent="0.25">
      <c r="A419" s="407"/>
      <c r="B419" s="408"/>
      <c r="C419" s="145" t="s">
        <v>854</v>
      </c>
      <c r="D419" s="179">
        <v>0</v>
      </c>
      <c r="E419" s="179">
        <v>0</v>
      </c>
      <c r="F419" s="179">
        <v>0</v>
      </c>
      <c r="G419" s="179">
        <v>0</v>
      </c>
      <c r="H419" s="179" t="s">
        <v>97</v>
      </c>
    </row>
    <row r="420" spans="1:8" s="34" customFormat="1" ht="20.100000000000001" customHeight="1" x14ac:dyDescent="0.25">
      <c r="A420" s="407"/>
      <c r="B420" s="408"/>
      <c r="C420" s="145" t="s">
        <v>855</v>
      </c>
      <c r="D420" s="179">
        <v>0</v>
      </c>
      <c r="E420" s="179">
        <v>0</v>
      </c>
      <c r="F420" s="179">
        <v>0</v>
      </c>
      <c r="G420" s="179">
        <v>0</v>
      </c>
      <c r="H420" s="179" t="s">
        <v>97</v>
      </c>
    </row>
    <row r="421" spans="1:8" s="34" customFormat="1" ht="30.75" customHeight="1" x14ac:dyDescent="0.25">
      <c r="A421" s="407"/>
      <c r="B421" s="408"/>
      <c r="C421" s="145" t="s">
        <v>856</v>
      </c>
      <c r="D421" s="179">
        <v>0</v>
      </c>
      <c r="E421" s="179">
        <v>0</v>
      </c>
      <c r="F421" s="179">
        <v>0</v>
      </c>
      <c r="G421" s="179">
        <v>0</v>
      </c>
      <c r="H421" s="179" t="s">
        <v>97</v>
      </c>
    </row>
    <row r="422" spans="1:8" s="34" customFormat="1" ht="20.100000000000001" customHeight="1" x14ac:dyDescent="0.25">
      <c r="A422" s="419" t="s">
        <v>146</v>
      </c>
      <c r="B422" s="420" t="s">
        <v>1188</v>
      </c>
      <c r="C422" s="146" t="s">
        <v>852</v>
      </c>
      <c r="D422" s="177">
        <f>SUM(D423:D426)</f>
        <v>581</v>
      </c>
      <c r="E422" s="177">
        <f t="shared" ref="E422:G422" si="201">SUM(E423:E426)</f>
        <v>100</v>
      </c>
      <c r="F422" s="177">
        <f t="shared" si="201"/>
        <v>40</v>
      </c>
      <c r="G422" s="177">
        <f t="shared" si="201"/>
        <v>100</v>
      </c>
      <c r="H422" s="177">
        <f>F422/D422*100-100</f>
        <v>-93.115318416523237</v>
      </c>
    </row>
    <row r="423" spans="1:8" s="34" customFormat="1" ht="36.75" customHeight="1" x14ac:dyDescent="0.25">
      <c r="A423" s="419"/>
      <c r="B423" s="420"/>
      <c r="C423" s="146" t="s">
        <v>853</v>
      </c>
      <c r="D423" s="177">
        <f>D428+D433</f>
        <v>581</v>
      </c>
      <c r="E423" s="177">
        <f>D423/D422*100</f>
        <v>100</v>
      </c>
      <c r="F423" s="181">
        <f>F428+F433</f>
        <v>40</v>
      </c>
      <c r="G423" s="177">
        <f>F423/F422*100</f>
        <v>100</v>
      </c>
      <c r="H423" s="177">
        <f>F423/D423*100-100</f>
        <v>-93.115318416523237</v>
      </c>
    </row>
    <row r="424" spans="1:8" s="34" customFormat="1" ht="20.100000000000001" customHeight="1" x14ac:dyDescent="0.25">
      <c r="A424" s="419"/>
      <c r="B424" s="420"/>
      <c r="C424" s="146" t="s">
        <v>854</v>
      </c>
      <c r="D424" s="177">
        <v>0</v>
      </c>
      <c r="E424" s="177">
        <v>0</v>
      </c>
      <c r="F424" s="177">
        <v>0</v>
      </c>
      <c r="G424" s="177">
        <v>0</v>
      </c>
      <c r="H424" s="177" t="s">
        <v>97</v>
      </c>
    </row>
    <row r="425" spans="1:8" s="34" customFormat="1" ht="20.100000000000001" customHeight="1" x14ac:dyDescent="0.25">
      <c r="A425" s="419"/>
      <c r="B425" s="420"/>
      <c r="C425" s="146" t="s">
        <v>855</v>
      </c>
      <c r="D425" s="177">
        <v>0</v>
      </c>
      <c r="E425" s="177">
        <v>0</v>
      </c>
      <c r="F425" s="177">
        <v>0</v>
      </c>
      <c r="G425" s="177">
        <v>0</v>
      </c>
      <c r="H425" s="177" t="s">
        <v>97</v>
      </c>
    </row>
    <row r="426" spans="1:8" s="34" customFormat="1" ht="20.100000000000001" customHeight="1" x14ac:dyDescent="0.25">
      <c r="A426" s="419"/>
      <c r="B426" s="420"/>
      <c r="C426" s="146" t="s">
        <v>856</v>
      </c>
      <c r="D426" s="177">
        <v>0</v>
      </c>
      <c r="E426" s="177">
        <v>0</v>
      </c>
      <c r="F426" s="177">
        <v>0</v>
      </c>
      <c r="G426" s="177">
        <v>0</v>
      </c>
      <c r="H426" s="177" t="s">
        <v>97</v>
      </c>
    </row>
    <row r="427" spans="1:8" s="34" customFormat="1" ht="20.100000000000001" customHeight="1" x14ac:dyDescent="0.25">
      <c r="A427" s="407" t="s">
        <v>147</v>
      </c>
      <c r="B427" s="408" t="s">
        <v>148</v>
      </c>
      <c r="C427" s="145" t="s">
        <v>852</v>
      </c>
      <c r="D427" s="179">
        <f>SUM(D428:D431)</f>
        <v>446</v>
      </c>
      <c r="E427" s="179">
        <f t="shared" ref="E427:G427" si="202">SUM(E428:E431)</f>
        <v>100</v>
      </c>
      <c r="F427" s="179">
        <f t="shared" si="202"/>
        <v>10</v>
      </c>
      <c r="G427" s="179">
        <f t="shared" si="202"/>
        <v>100</v>
      </c>
      <c r="H427" s="179">
        <f t="shared" ref="H427:H433" si="203">F427/D427*100-100</f>
        <v>-97.757847533632287</v>
      </c>
    </row>
    <row r="428" spans="1:8" s="34" customFormat="1" ht="30" customHeight="1" x14ac:dyDescent="0.25">
      <c r="A428" s="407"/>
      <c r="B428" s="408"/>
      <c r="C428" s="145" t="s">
        <v>853</v>
      </c>
      <c r="D428" s="179">
        <v>446</v>
      </c>
      <c r="E428" s="179">
        <f>D428/D427*100</f>
        <v>100</v>
      </c>
      <c r="F428" s="182">
        <v>10</v>
      </c>
      <c r="G428" s="179">
        <f>F428/F427*100</f>
        <v>100</v>
      </c>
      <c r="H428" s="179">
        <f t="shared" si="203"/>
        <v>-97.757847533632287</v>
      </c>
    </row>
    <row r="429" spans="1:8" s="34" customFormat="1" ht="20.100000000000001" customHeight="1" x14ac:dyDescent="0.25">
      <c r="A429" s="407"/>
      <c r="B429" s="408"/>
      <c r="C429" s="145" t="s">
        <v>854</v>
      </c>
      <c r="D429" s="179">
        <v>0</v>
      </c>
      <c r="E429" s="179">
        <v>0</v>
      </c>
      <c r="F429" s="179">
        <v>0</v>
      </c>
      <c r="G429" s="179">
        <v>0</v>
      </c>
      <c r="H429" s="179" t="s">
        <v>97</v>
      </c>
    </row>
    <row r="430" spans="1:8" s="34" customFormat="1" ht="20.100000000000001" customHeight="1" x14ac:dyDescent="0.25">
      <c r="A430" s="407"/>
      <c r="B430" s="408"/>
      <c r="C430" s="145" t="s">
        <v>855</v>
      </c>
      <c r="D430" s="179">
        <v>0</v>
      </c>
      <c r="E430" s="179">
        <v>0</v>
      </c>
      <c r="F430" s="179">
        <v>0</v>
      </c>
      <c r="G430" s="179">
        <v>0</v>
      </c>
      <c r="H430" s="179" t="s">
        <v>97</v>
      </c>
    </row>
    <row r="431" spans="1:8" s="34" customFormat="1" ht="20.100000000000001" customHeight="1" x14ac:dyDescent="0.25">
      <c r="A431" s="407"/>
      <c r="B431" s="408"/>
      <c r="C431" s="145" t="s">
        <v>856</v>
      </c>
      <c r="D431" s="179">
        <v>0</v>
      </c>
      <c r="E431" s="179">
        <v>0</v>
      </c>
      <c r="F431" s="179">
        <v>0</v>
      </c>
      <c r="G431" s="179">
        <v>0</v>
      </c>
      <c r="H431" s="179" t="s">
        <v>97</v>
      </c>
    </row>
    <row r="432" spans="1:8" s="41" customFormat="1" ht="20.100000000000001" customHeight="1" x14ac:dyDescent="0.25">
      <c r="A432" s="407" t="s">
        <v>150</v>
      </c>
      <c r="B432" s="408" t="s">
        <v>885</v>
      </c>
      <c r="C432" s="145" t="s">
        <v>852</v>
      </c>
      <c r="D432" s="179">
        <f>SUM(D433:D436)</f>
        <v>135</v>
      </c>
      <c r="E432" s="179">
        <f t="shared" ref="E432:G432" si="204">SUM(E433:E436)</f>
        <v>100</v>
      </c>
      <c r="F432" s="179">
        <f t="shared" si="204"/>
        <v>30</v>
      </c>
      <c r="G432" s="179">
        <f t="shared" si="204"/>
        <v>100</v>
      </c>
      <c r="H432" s="179">
        <f t="shared" si="203"/>
        <v>-77.777777777777771</v>
      </c>
    </row>
    <row r="433" spans="1:17" s="41" customFormat="1" ht="28.5" customHeight="1" x14ac:dyDescent="0.25">
      <c r="A433" s="407"/>
      <c r="B433" s="408"/>
      <c r="C433" s="145" t="s">
        <v>853</v>
      </c>
      <c r="D433" s="179">
        <v>135</v>
      </c>
      <c r="E433" s="179">
        <f>D433/D432*100</f>
        <v>100</v>
      </c>
      <c r="F433" s="183">
        <v>30</v>
      </c>
      <c r="G433" s="179">
        <f>F433/F432*100</f>
        <v>100</v>
      </c>
      <c r="H433" s="179">
        <f t="shared" si="203"/>
        <v>-77.777777777777771</v>
      </c>
    </row>
    <row r="434" spans="1:17" s="41" customFormat="1" ht="20.100000000000001" customHeight="1" x14ac:dyDescent="0.25">
      <c r="A434" s="407"/>
      <c r="B434" s="408"/>
      <c r="C434" s="145" t="s">
        <v>854</v>
      </c>
      <c r="D434" s="179">
        <v>0</v>
      </c>
      <c r="E434" s="179">
        <v>0</v>
      </c>
      <c r="F434" s="179">
        <v>0</v>
      </c>
      <c r="G434" s="179">
        <v>0</v>
      </c>
      <c r="H434" s="179" t="s">
        <v>97</v>
      </c>
    </row>
    <row r="435" spans="1:17" s="41" customFormat="1" ht="20.100000000000001" customHeight="1" x14ac:dyDescent="0.25">
      <c r="A435" s="407"/>
      <c r="B435" s="408"/>
      <c r="C435" s="145" t="s">
        <v>855</v>
      </c>
      <c r="D435" s="179">
        <v>0</v>
      </c>
      <c r="E435" s="179">
        <v>0</v>
      </c>
      <c r="F435" s="179">
        <v>0</v>
      </c>
      <c r="G435" s="179">
        <v>0</v>
      </c>
      <c r="H435" s="179" t="s">
        <v>97</v>
      </c>
    </row>
    <row r="436" spans="1:17" s="41" customFormat="1" ht="20.100000000000001" customHeight="1" x14ac:dyDescent="0.25">
      <c r="A436" s="407"/>
      <c r="B436" s="408"/>
      <c r="C436" s="145" t="s">
        <v>856</v>
      </c>
      <c r="D436" s="179">
        <v>0</v>
      </c>
      <c r="E436" s="179">
        <v>0</v>
      </c>
      <c r="F436" s="179">
        <v>0</v>
      </c>
      <c r="G436" s="179">
        <v>0</v>
      </c>
      <c r="H436" s="179" t="s">
        <v>97</v>
      </c>
    </row>
    <row r="437" spans="1:17" s="39" customFormat="1" ht="20.100000000000001" customHeight="1" x14ac:dyDescent="0.25">
      <c r="A437" s="419" t="s">
        <v>153</v>
      </c>
      <c r="B437" s="420" t="s">
        <v>1158</v>
      </c>
      <c r="C437" s="146" t="s">
        <v>852</v>
      </c>
      <c r="D437" s="177">
        <f>SUM(D438:D441)</f>
        <v>4082</v>
      </c>
      <c r="E437" s="177">
        <f t="shared" ref="E437:G437" si="205">SUM(E438:E441)</f>
        <v>100</v>
      </c>
      <c r="F437" s="177">
        <f t="shared" si="205"/>
        <v>0</v>
      </c>
      <c r="G437" s="177">
        <f t="shared" si="205"/>
        <v>0</v>
      </c>
      <c r="H437" s="177">
        <f t="shared" ref="H437:H450" si="206">F437/D437*100-100</f>
        <v>-100</v>
      </c>
      <c r="I437" s="41"/>
      <c r="J437" s="41"/>
      <c r="K437" s="41"/>
      <c r="L437" s="41"/>
      <c r="M437" s="41"/>
      <c r="N437" s="41"/>
      <c r="O437" s="41"/>
      <c r="P437" s="41"/>
      <c r="Q437" s="41"/>
    </row>
    <row r="438" spans="1:17" s="39" customFormat="1" ht="36" customHeight="1" x14ac:dyDescent="0.25">
      <c r="A438" s="419"/>
      <c r="B438" s="420"/>
      <c r="C438" s="146" t="s">
        <v>853</v>
      </c>
      <c r="D438" s="177">
        <f>D443</f>
        <v>2800</v>
      </c>
      <c r="E438" s="177">
        <f>D438/D437*100</f>
        <v>68.593826555609994</v>
      </c>
      <c r="F438" s="177">
        <f t="shared" ref="F438:G438" si="207">F443</f>
        <v>0</v>
      </c>
      <c r="G438" s="177">
        <f t="shared" si="207"/>
        <v>0</v>
      </c>
      <c r="H438" s="177">
        <f t="shared" si="206"/>
        <v>-100</v>
      </c>
      <c r="I438" s="41"/>
      <c r="J438" s="41"/>
      <c r="K438" s="41"/>
      <c r="L438" s="41"/>
      <c r="M438" s="41"/>
      <c r="N438" s="41"/>
      <c r="O438" s="41"/>
      <c r="P438" s="41"/>
      <c r="Q438" s="41"/>
    </row>
    <row r="439" spans="1:17" s="39" customFormat="1" ht="20.100000000000001" customHeight="1" x14ac:dyDescent="0.25">
      <c r="A439" s="419"/>
      <c r="B439" s="420"/>
      <c r="C439" s="146" t="s">
        <v>854</v>
      </c>
      <c r="D439" s="177">
        <v>0</v>
      </c>
      <c r="E439" s="177">
        <v>0</v>
      </c>
      <c r="F439" s="177">
        <v>0</v>
      </c>
      <c r="G439" s="177">
        <v>0</v>
      </c>
      <c r="H439" s="177" t="s">
        <v>97</v>
      </c>
      <c r="I439" s="41"/>
      <c r="J439" s="41"/>
      <c r="K439" s="41"/>
      <c r="L439" s="41"/>
      <c r="M439" s="41"/>
      <c r="N439" s="41"/>
      <c r="O439" s="41"/>
      <c r="P439" s="41"/>
      <c r="Q439" s="41"/>
    </row>
    <row r="440" spans="1:17" s="39" customFormat="1" ht="20.100000000000001" customHeight="1" x14ac:dyDescent="0.25">
      <c r="A440" s="419"/>
      <c r="B440" s="420"/>
      <c r="C440" s="146" t="s">
        <v>855</v>
      </c>
      <c r="D440" s="177">
        <f>D450</f>
        <v>1282</v>
      </c>
      <c r="E440" s="177">
        <f>D440/D437*100</f>
        <v>31.406173444390006</v>
      </c>
      <c r="F440" s="177">
        <f t="shared" ref="F440:G440" si="208">F450</f>
        <v>0</v>
      </c>
      <c r="G440" s="177">
        <f t="shared" si="208"/>
        <v>0</v>
      </c>
      <c r="H440" s="177">
        <f t="shared" si="206"/>
        <v>-100</v>
      </c>
      <c r="I440" s="41"/>
      <c r="J440" s="41"/>
      <c r="K440" s="41"/>
      <c r="L440" s="41"/>
      <c r="M440" s="41"/>
      <c r="N440" s="41"/>
      <c r="O440" s="41"/>
      <c r="P440" s="41"/>
      <c r="Q440" s="41"/>
    </row>
    <row r="441" spans="1:17" s="39" customFormat="1" ht="20.100000000000001" customHeight="1" x14ac:dyDescent="0.25">
      <c r="A441" s="419"/>
      <c r="B441" s="420"/>
      <c r="C441" s="146" t="s">
        <v>856</v>
      </c>
      <c r="D441" s="177">
        <v>0</v>
      </c>
      <c r="E441" s="177">
        <v>0</v>
      </c>
      <c r="F441" s="177">
        <v>0</v>
      </c>
      <c r="G441" s="177">
        <v>0</v>
      </c>
      <c r="H441" s="177" t="s">
        <v>97</v>
      </c>
      <c r="I441" s="41"/>
      <c r="J441" s="41"/>
      <c r="K441" s="41"/>
      <c r="L441" s="41"/>
      <c r="M441" s="41"/>
      <c r="N441" s="41"/>
      <c r="O441" s="41"/>
      <c r="P441" s="41"/>
      <c r="Q441" s="41"/>
    </row>
    <row r="442" spans="1:17" s="41" customFormat="1" ht="20.100000000000001" customHeight="1" x14ac:dyDescent="0.25">
      <c r="A442" s="407" t="s">
        <v>154</v>
      </c>
      <c r="B442" s="408" t="s">
        <v>886</v>
      </c>
      <c r="C442" s="145" t="s">
        <v>852</v>
      </c>
      <c r="D442" s="179">
        <f>SUM(D443:D446)</f>
        <v>2800</v>
      </c>
      <c r="E442" s="179">
        <f t="shared" ref="E442:G442" si="209">SUM(E443:E446)</f>
        <v>100</v>
      </c>
      <c r="F442" s="179">
        <f t="shared" si="209"/>
        <v>0</v>
      </c>
      <c r="G442" s="179">
        <f t="shared" si="209"/>
        <v>0</v>
      </c>
      <c r="H442" s="179">
        <f t="shared" si="206"/>
        <v>-100</v>
      </c>
    </row>
    <row r="443" spans="1:17" s="41" customFormat="1" ht="34.5" customHeight="1" x14ac:dyDescent="0.25">
      <c r="A443" s="407"/>
      <c r="B443" s="408"/>
      <c r="C443" s="145" t="s">
        <v>853</v>
      </c>
      <c r="D443" s="179">
        <v>2800</v>
      </c>
      <c r="E443" s="179">
        <f>D443/D442*100</f>
        <v>100</v>
      </c>
      <c r="F443" s="184">
        <v>0</v>
      </c>
      <c r="G443" s="179">
        <v>0</v>
      </c>
      <c r="H443" s="179">
        <f t="shared" si="206"/>
        <v>-100</v>
      </c>
    </row>
    <row r="444" spans="1:17" s="41" customFormat="1" ht="20.100000000000001" customHeight="1" x14ac:dyDescent="0.25">
      <c r="A444" s="407"/>
      <c r="B444" s="408"/>
      <c r="C444" s="145" t="s">
        <v>854</v>
      </c>
      <c r="D444" s="179">
        <v>0</v>
      </c>
      <c r="E444" s="179">
        <v>0</v>
      </c>
      <c r="F444" s="179">
        <v>0</v>
      </c>
      <c r="G444" s="179">
        <v>0</v>
      </c>
      <c r="H444" s="179" t="s">
        <v>97</v>
      </c>
    </row>
    <row r="445" spans="1:17" s="41" customFormat="1" ht="20.100000000000001" customHeight="1" x14ac:dyDescent="0.25">
      <c r="A445" s="407"/>
      <c r="B445" s="408"/>
      <c r="C445" s="145" t="s">
        <v>855</v>
      </c>
      <c r="D445" s="179">
        <v>0</v>
      </c>
      <c r="E445" s="179">
        <v>0</v>
      </c>
      <c r="F445" s="179">
        <v>0</v>
      </c>
      <c r="G445" s="179">
        <v>0</v>
      </c>
      <c r="H445" s="179" t="s">
        <v>97</v>
      </c>
    </row>
    <row r="446" spans="1:17" s="41" customFormat="1" ht="20.100000000000001" customHeight="1" x14ac:dyDescent="0.25">
      <c r="A446" s="407"/>
      <c r="B446" s="408"/>
      <c r="C446" s="145" t="s">
        <v>856</v>
      </c>
      <c r="D446" s="179">
        <v>0</v>
      </c>
      <c r="E446" s="179">
        <v>0</v>
      </c>
      <c r="F446" s="179">
        <v>0</v>
      </c>
      <c r="G446" s="179">
        <v>0</v>
      </c>
      <c r="H446" s="179" t="s">
        <v>97</v>
      </c>
    </row>
    <row r="447" spans="1:17" s="41" customFormat="1" ht="20.100000000000001" customHeight="1" x14ac:dyDescent="0.25">
      <c r="A447" s="407" t="s">
        <v>1274</v>
      </c>
      <c r="B447" s="408" t="s">
        <v>887</v>
      </c>
      <c r="C447" s="145" t="s">
        <v>852</v>
      </c>
      <c r="D447" s="179">
        <f>SUM(D448:D451)</f>
        <v>1282</v>
      </c>
      <c r="E447" s="179">
        <f t="shared" ref="E447:G447" si="210">SUM(E448:E451)</f>
        <v>100</v>
      </c>
      <c r="F447" s="179">
        <f t="shared" si="210"/>
        <v>0</v>
      </c>
      <c r="G447" s="179">
        <f t="shared" si="210"/>
        <v>0</v>
      </c>
      <c r="H447" s="179">
        <f t="shared" si="206"/>
        <v>-100</v>
      </c>
    </row>
    <row r="448" spans="1:17" s="41" customFormat="1" ht="32.25" customHeight="1" x14ac:dyDescent="0.25">
      <c r="A448" s="407"/>
      <c r="B448" s="408"/>
      <c r="C448" s="145" t="s">
        <v>853</v>
      </c>
      <c r="D448" s="179">
        <v>0</v>
      </c>
      <c r="E448" s="179">
        <v>0</v>
      </c>
      <c r="F448" s="179">
        <v>0</v>
      </c>
      <c r="G448" s="179">
        <v>0</v>
      </c>
      <c r="H448" s="179" t="s">
        <v>97</v>
      </c>
    </row>
    <row r="449" spans="1:8" s="34" customFormat="1" ht="20.100000000000001" customHeight="1" x14ac:dyDescent="0.25">
      <c r="A449" s="407"/>
      <c r="B449" s="408"/>
      <c r="C449" s="145" t="s">
        <v>854</v>
      </c>
      <c r="D449" s="179">
        <v>0</v>
      </c>
      <c r="E449" s="179">
        <v>0</v>
      </c>
      <c r="F449" s="179">
        <v>0</v>
      </c>
      <c r="G449" s="179">
        <v>0</v>
      </c>
      <c r="H449" s="179" t="s">
        <v>97</v>
      </c>
    </row>
    <row r="450" spans="1:8" s="34" customFormat="1" ht="20.100000000000001" customHeight="1" x14ac:dyDescent="0.25">
      <c r="A450" s="407"/>
      <c r="B450" s="408"/>
      <c r="C450" s="145" t="s">
        <v>855</v>
      </c>
      <c r="D450" s="179">
        <v>1282</v>
      </c>
      <c r="E450" s="179">
        <f>D450/D447*100</f>
        <v>100</v>
      </c>
      <c r="F450" s="185">
        <v>0</v>
      </c>
      <c r="G450" s="179">
        <v>0</v>
      </c>
      <c r="H450" s="179">
        <f t="shared" si="206"/>
        <v>-100</v>
      </c>
    </row>
    <row r="451" spans="1:8" s="34" customFormat="1" ht="20.100000000000001" customHeight="1" x14ac:dyDescent="0.25">
      <c r="A451" s="407"/>
      <c r="B451" s="408"/>
      <c r="C451" s="145" t="s">
        <v>856</v>
      </c>
      <c r="D451" s="179">
        <v>0</v>
      </c>
      <c r="E451" s="179">
        <v>0</v>
      </c>
      <c r="F451" s="179">
        <v>0</v>
      </c>
      <c r="G451" s="179">
        <v>0</v>
      </c>
      <c r="H451" s="179" t="s">
        <v>97</v>
      </c>
    </row>
    <row r="452" spans="1:8" s="34" customFormat="1" ht="20.100000000000001" hidden="1" customHeight="1" x14ac:dyDescent="0.25">
      <c r="A452" s="407" t="s">
        <v>1196</v>
      </c>
      <c r="B452" s="408" t="s">
        <v>1197</v>
      </c>
      <c r="C452" s="145" t="s">
        <v>852</v>
      </c>
      <c r="D452" s="179" t="s">
        <v>1198</v>
      </c>
      <c r="E452" s="179" t="s">
        <v>1198</v>
      </c>
      <c r="F452" s="179" t="s">
        <v>1198</v>
      </c>
      <c r="G452" s="179" t="s">
        <v>1198</v>
      </c>
      <c r="H452" s="179" t="s">
        <v>1198</v>
      </c>
    </row>
    <row r="453" spans="1:8" s="34" customFormat="1" ht="29.25" hidden="1" customHeight="1" x14ac:dyDescent="0.25">
      <c r="A453" s="407"/>
      <c r="B453" s="408"/>
      <c r="C453" s="145" t="s">
        <v>853</v>
      </c>
      <c r="D453" s="179" t="s">
        <v>1198</v>
      </c>
      <c r="E453" s="179" t="s">
        <v>1198</v>
      </c>
      <c r="F453" s="179" t="s">
        <v>1198</v>
      </c>
      <c r="G453" s="179" t="s">
        <v>1198</v>
      </c>
      <c r="H453" s="179" t="s">
        <v>1198</v>
      </c>
    </row>
    <row r="454" spans="1:8" s="34" customFormat="1" ht="20.100000000000001" hidden="1" customHeight="1" x14ac:dyDescent="0.25">
      <c r="A454" s="407"/>
      <c r="B454" s="408"/>
      <c r="C454" s="145" t="s">
        <v>854</v>
      </c>
      <c r="D454" s="179" t="s">
        <v>1198</v>
      </c>
      <c r="E454" s="179" t="s">
        <v>1198</v>
      </c>
      <c r="F454" s="179" t="s">
        <v>1198</v>
      </c>
      <c r="G454" s="179" t="s">
        <v>1198</v>
      </c>
      <c r="H454" s="179" t="s">
        <v>1198</v>
      </c>
    </row>
    <row r="455" spans="1:8" s="34" customFormat="1" ht="20.100000000000001" hidden="1" customHeight="1" x14ac:dyDescent="0.25">
      <c r="A455" s="407"/>
      <c r="B455" s="408"/>
      <c r="C455" s="145" t="s">
        <v>855</v>
      </c>
      <c r="D455" s="179" t="s">
        <v>1198</v>
      </c>
      <c r="E455" s="179" t="s">
        <v>1198</v>
      </c>
      <c r="F455" s="179" t="s">
        <v>1198</v>
      </c>
      <c r="G455" s="179" t="s">
        <v>1198</v>
      </c>
      <c r="H455" s="179" t="s">
        <v>1198</v>
      </c>
    </row>
    <row r="456" spans="1:8" s="34" customFormat="1" ht="20.100000000000001" hidden="1" customHeight="1" x14ac:dyDescent="0.25">
      <c r="A456" s="407"/>
      <c r="B456" s="408"/>
      <c r="C456" s="145" t="s">
        <v>856</v>
      </c>
      <c r="D456" s="179" t="s">
        <v>1198</v>
      </c>
      <c r="E456" s="179" t="s">
        <v>1198</v>
      </c>
      <c r="F456" s="179" t="s">
        <v>1198</v>
      </c>
      <c r="G456" s="179" t="s">
        <v>1198</v>
      </c>
      <c r="H456" s="179" t="s">
        <v>1198</v>
      </c>
    </row>
    <row r="457" spans="1:8" s="8" customFormat="1" x14ac:dyDescent="0.25">
      <c r="A457" s="405" t="s">
        <v>155</v>
      </c>
      <c r="B457" s="446" t="s">
        <v>156</v>
      </c>
      <c r="C457" s="152" t="s">
        <v>852</v>
      </c>
      <c r="D457" s="174">
        <f>SUM(D458:D461)</f>
        <v>350376.5</v>
      </c>
      <c r="E457" s="174">
        <f t="shared" ref="E457:G457" si="211">SUM(E458:E461)</f>
        <v>99.999999999999986</v>
      </c>
      <c r="F457" s="174">
        <f t="shared" si="211"/>
        <v>82928.400000000009</v>
      </c>
      <c r="G457" s="174">
        <f t="shared" si="211"/>
        <v>100</v>
      </c>
      <c r="H457" s="174">
        <f t="shared" ref="H457:H495" si="212">F457/D457*100-100</f>
        <v>-76.331631830331077</v>
      </c>
    </row>
    <row r="458" spans="1:8" s="8" customFormat="1" ht="31.5" x14ac:dyDescent="0.25">
      <c r="A458" s="405"/>
      <c r="B458" s="446"/>
      <c r="C458" s="152" t="s">
        <v>853</v>
      </c>
      <c r="D458" s="174">
        <v>322598</v>
      </c>
      <c r="E458" s="174">
        <f>D458/D457*100</f>
        <v>92.071814177035264</v>
      </c>
      <c r="F458" s="174">
        <f>F463+F498+F508+F523+F563+F573</f>
        <v>75330.100000000006</v>
      </c>
      <c r="G458" s="174">
        <f>F458/F457*100</f>
        <v>90.837517665841858</v>
      </c>
      <c r="H458" s="174">
        <f t="shared" si="212"/>
        <v>-76.648925287819509</v>
      </c>
    </row>
    <row r="459" spans="1:8" s="8" customFormat="1" x14ac:dyDescent="0.25">
      <c r="A459" s="405"/>
      <c r="B459" s="446"/>
      <c r="C459" s="152" t="s">
        <v>854</v>
      </c>
      <c r="D459" s="174">
        <v>34</v>
      </c>
      <c r="E459" s="174">
        <f>D459/D457*100</f>
        <v>9.7038471472829929E-3</v>
      </c>
      <c r="F459" s="174">
        <f t="shared" ref="F459:F461" si="213">F464+F499+F509+F524+F564+F574</f>
        <v>0</v>
      </c>
      <c r="G459" s="174">
        <f>F459/F457*100</f>
        <v>0</v>
      </c>
      <c r="H459" s="174">
        <f t="shared" si="212"/>
        <v>-100</v>
      </c>
    </row>
    <row r="460" spans="1:8" s="8" customFormat="1" x14ac:dyDescent="0.25">
      <c r="A460" s="405"/>
      <c r="B460" s="446"/>
      <c r="C460" s="152" t="s">
        <v>855</v>
      </c>
      <c r="D460" s="174">
        <v>16592.5</v>
      </c>
      <c r="E460" s="174">
        <f>D460/D457*100</f>
        <v>4.7356201115086201</v>
      </c>
      <c r="F460" s="174">
        <f t="shared" si="213"/>
        <v>4050</v>
      </c>
      <c r="G460" s="174">
        <f>F460/F457*100</f>
        <v>4.8837310258005697</v>
      </c>
      <c r="H460" s="174">
        <f t="shared" si="212"/>
        <v>-75.591381648335087</v>
      </c>
    </row>
    <row r="461" spans="1:8" s="8" customFormat="1" x14ac:dyDescent="0.25">
      <c r="A461" s="405"/>
      <c r="B461" s="446"/>
      <c r="C461" s="152" t="s">
        <v>856</v>
      </c>
      <c r="D461" s="174">
        <v>11152</v>
      </c>
      <c r="E461" s="174">
        <f>D461/D457*100</f>
        <v>3.1828618643088218</v>
      </c>
      <c r="F461" s="174">
        <f t="shared" si="213"/>
        <v>3548.3</v>
      </c>
      <c r="G461" s="174">
        <f>F461/F457*100</f>
        <v>4.2787513083575712</v>
      </c>
      <c r="H461" s="174">
        <f t="shared" si="212"/>
        <v>-68.182388809182214</v>
      </c>
    </row>
    <row r="462" spans="1:8" x14ac:dyDescent="0.25">
      <c r="A462" s="419" t="s">
        <v>159</v>
      </c>
      <c r="B462" s="423" t="s">
        <v>1209</v>
      </c>
      <c r="C462" s="148" t="s">
        <v>852</v>
      </c>
      <c r="D462" s="177">
        <f>SUM(D463:D466)</f>
        <v>57329.5</v>
      </c>
      <c r="E462" s="177">
        <f t="shared" ref="E462:G462" si="214">SUM(E463:E466)</f>
        <v>99.999999999999986</v>
      </c>
      <c r="F462" s="177">
        <f t="shared" si="214"/>
        <v>13760.2</v>
      </c>
      <c r="G462" s="177">
        <f t="shared" si="214"/>
        <v>100</v>
      </c>
      <c r="H462" s="177">
        <f t="shared" si="212"/>
        <v>-75.998046381008038</v>
      </c>
    </row>
    <row r="463" spans="1:8" ht="31.5" x14ac:dyDescent="0.25">
      <c r="A463" s="419"/>
      <c r="B463" s="423"/>
      <c r="C463" s="148" t="s">
        <v>853</v>
      </c>
      <c r="D463" s="177">
        <v>57203</v>
      </c>
      <c r="E463" s="177">
        <f>D463/D462*100</f>
        <v>99.779345712067951</v>
      </c>
      <c r="F463" s="177">
        <v>13755.6</v>
      </c>
      <c r="G463" s="177">
        <f>F463/F462*100</f>
        <v>99.966570253339341</v>
      </c>
      <c r="H463" s="177">
        <f t="shared" si="212"/>
        <v>-75.953009457545932</v>
      </c>
    </row>
    <row r="464" spans="1:8" x14ac:dyDescent="0.25">
      <c r="A464" s="419"/>
      <c r="B464" s="423"/>
      <c r="C464" s="148" t="s">
        <v>854</v>
      </c>
      <c r="D464" s="177">
        <v>34</v>
      </c>
      <c r="E464" s="177">
        <f>D464/D462*100</f>
        <v>5.9306290827584408E-2</v>
      </c>
      <c r="F464" s="177">
        <v>0</v>
      </c>
      <c r="G464" s="177">
        <f>F464/F462*100</f>
        <v>0</v>
      </c>
      <c r="H464" s="177">
        <f t="shared" si="212"/>
        <v>-100</v>
      </c>
    </row>
    <row r="465" spans="1:8" x14ac:dyDescent="0.25">
      <c r="A465" s="419"/>
      <c r="B465" s="423"/>
      <c r="C465" s="148" t="s">
        <v>855</v>
      </c>
      <c r="D465" s="177">
        <v>17.5</v>
      </c>
      <c r="E465" s="177">
        <f>D465/D462*100</f>
        <v>3.0525296749491972E-2</v>
      </c>
      <c r="F465" s="177">
        <v>0</v>
      </c>
      <c r="G465" s="177">
        <f>F465/F462*100</f>
        <v>0</v>
      </c>
      <c r="H465" s="177">
        <f t="shared" si="212"/>
        <v>-100</v>
      </c>
    </row>
    <row r="466" spans="1:8" x14ac:dyDescent="0.25">
      <c r="A466" s="419"/>
      <c r="B466" s="423"/>
      <c r="C466" s="148" t="s">
        <v>856</v>
      </c>
      <c r="D466" s="177">
        <v>75</v>
      </c>
      <c r="E466" s="177">
        <f>D466/D462*100</f>
        <v>0.1308227003549656</v>
      </c>
      <c r="F466" s="177">
        <v>4.5999999999999996</v>
      </c>
      <c r="G466" s="177">
        <f>F466/F462*100</f>
        <v>3.3429746660658996E-2</v>
      </c>
      <c r="H466" s="177">
        <f t="shared" si="212"/>
        <v>-93.866666666666674</v>
      </c>
    </row>
    <row r="467" spans="1:8" ht="24" customHeight="1" x14ac:dyDescent="0.25">
      <c r="A467" s="407" t="s">
        <v>163</v>
      </c>
      <c r="B467" s="424" t="s">
        <v>164</v>
      </c>
      <c r="C467" s="143" t="s">
        <v>852</v>
      </c>
      <c r="D467" s="179">
        <f>SUM(D468:D471)</f>
        <v>55022</v>
      </c>
      <c r="E467" s="179">
        <f t="shared" ref="E467" si="215">SUM(E468:E471)</f>
        <v>100</v>
      </c>
      <c r="F467" s="179">
        <f>SUM(F468:F471)</f>
        <v>13287</v>
      </c>
      <c r="G467" s="179">
        <f t="shared" ref="G467" si="216">SUM(G468:G471)</f>
        <v>100</v>
      </c>
      <c r="H467" s="179">
        <f t="shared" si="212"/>
        <v>-75.851477590781869</v>
      </c>
    </row>
    <row r="468" spans="1:8" ht="34.5" customHeight="1" x14ac:dyDescent="0.25">
      <c r="A468" s="407"/>
      <c r="B468" s="424"/>
      <c r="C468" s="149" t="s">
        <v>853</v>
      </c>
      <c r="D468" s="186">
        <v>54947</v>
      </c>
      <c r="E468" s="186">
        <f>D468/D467*100</f>
        <v>99.86369088728145</v>
      </c>
      <c r="F468" s="186">
        <v>13282.4</v>
      </c>
      <c r="G468" s="186">
        <f>F468/F467*100</f>
        <v>99.96537969443817</v>
      </c>
      <c r="H468" s="179">
        <f t="shared" si="212"/>
        <v>-75.826887728174427</v>
      </c>
    </row>
    <row r="469" spans="1:8" ht="19.5" customHeight="1" x14ac:dyDescent="0.25">
      <c r="A469" s="407"/>
      <c r="B469" s="424"/>
      <c r="C469" s="149" t="s">
        <v>854</v>
      </c>
      <c r="D469" s="186">
        <v>0</v>
      </c>
      <c r="E469" s="186">
        <f>D469/D467*100</f>
        <v>0</v>
      </c>
      <c r="F469" s="186">
        <v>0</v>
      </c>
      <c r="G469" s="186">
        <f>F469/F467*100</f>
        <v>0</v>
      </c>
      <c r="H469" s="179" t="s">
        <v>97</v>
      </c>
    </row>
    <row r="470" spans="1:8" ht="19.5" customHeight="1" x14ac:dyDescent="0.25">
      <c r="A470" s="407"/>
      <c r="B470" s="424"/>
      <c r="C470" s="149" t="s">
        <v>855</v>
      </c>
      <c r="D470" s="186">
        <v>0</v>
      </c>
      <c r="E470" s="186">
        <f>D470/D467*100</f>
        <v>0</v>
      </c>
      <c r="F470" s="186">
        <v>0</v>
      </c>
      <c r="G470" s="186">
        <f>F470/F467*100</f>
        <v>0</v>
      </c>
      <c r="H470" s="179" t="s">
        <v>97</v>
      </c>
    </row>
    <row r="471" spans="1:8" ht="19.5" customHeight="1" x14ac:dyDescent="0.25">
      <c r="A471" s="407"/>
      <c r="B471" s="424"/>
      <c r="C471" s="149" t="s">
        <v>856</v>
      </c>
      <c r="D471" s="186">
        <v>75</v>
      </c>
      <c r="E471" s="186">
        <f>D471/D467*100</f>
        <v>0.13630911271854895</v>
      </c>
      <c r="F471" s="186">
        <v>4.5999999999999996</v>
      </c>
      <c r="G471" s="186">
        <f>F471/F467*100</f>
        <v>3.4620305561827346E-2</v>
      </c>
      <c r="H471" s="179">
        <f t="shared" si="212"/>
        <v>-93.866666666666674</v>
      </c>
    </row>
    <row r="472" spans="1:8" ht="15.75" hidden="1" customHeight="1" x14ac:dyDescent="0.25">
      <c r="A472" s="407" t="s">
        <v>166</v>
      </c>
      <c r="B472" s="424" t="s">
        <v>888</v>
      </c>
      <c r="C472" s="143" t="s">
        <v>852</v>
      </c>
      <c r="D472" s="179"/>
      <c r="E472" s="179"/>
      <c r="F472" s="179"/>
      <c r="G472" s="179"/>
      <c r="H472" s="179" t="e">
        <f t="shared" si="212"/>
        <v>#DIV/0!</v>
      </c>
    </row>
    <row r="473" spans="1:8" ht="31.5" hidden="1" x14ac:dyDescent="0.25">
      <c r="A473" s="407"/>
      <c r="B473" s="424"/>
      <c r="C473" s="149" t="s">
        <v>853</v>
      </c>
      <c r="D473" s="186"/>
      <c r="E473" s="186"/>
      <c r="F473" s="186"/>
      <c r="G473" s="186"/>
      <c r="H473" s="179" t="e">
        <f t="shared" si="212"/>
        <v>#DIV/0!</v>
      </c>
    </row>
    <row r="474" spans="1:8" hidden="1" x14ac:dyDescent="0.25">
      <c r="A474" s="407"/>
      <c r="B474" s="424"/>
      <c r="C474" s="149" t="s">
        <v>854</v>
      </c>
      <c r="D474" s="186"/>
      <c r="E474" s="186"/>
      <c r="F474" s="186"/>
      <c r="G474" s="186"/>
      <c r="H474" s="179" t="e">
        <f t="shared" si="212"/>
        <v>#DIV/0!</v>
      </c>
    </row>
    <row r="475" spans="1:8" hidden="1" x14ac:dyDescent="0.25">
      <c r="A475" s="407"/>
      <c r="B475" s="424"/>
      <c r="C475" s="149" t="s">
        <v>855</v>
      </c>
      <c r="D475" s="186"/>
      <c r="E475" s="186"/>
      <c r="F475" s="186"/>
      <c r="G475" s="186"/>
      <c r="H475" s="179" t="e">
        <f t="shared" si="212"/>
        <v>#DIV/0!</v>
      </c>
    </row>
    <row r="476" spans="1:8" hidden="1" x14ac:dyDescent="0.25">
      <c r="A476" s="407"/>
      <c r="B476" s="424"/>
      <c r="C476" s="149" t="s">
        <v>856</v>
      </c>
      <c r="D476" s="186"/>
      <c r="E476" s="186"/>
      <c r="F476" s="186"/>
      <c r="G476" s="186"/>
      <c r="H476" s="179" t="e">
        <f t="shared" si="212"/>
        <v>#DIV/0!</v>
      </c>
    </row>
    <row r="477" spans="1:8" hidden="1" x14ac:dyDescent="0.25">
      <c r="A477" s="407" t="s">
        <v>166</v>
      </c>
      <c r="B477" s="424" t="s">
        <v>889</v>
      </c>
      <c r="C477" s="143" t="s">
        <v>852</v>
      </c>
      <c r="D477" s="179">
        <f t="shared" ref="D477" si="217">SUM(D478:D481)</f>
        <v>0</v>
      </c>
      <c r="E477" s="179">
        <f t="shared" ref="E477:F477" si="218">SUM(E478:E481)</f>
        <v>0</v>
      </c>
      <c r="F477" s="179">
        <f t="shared" si="218"/>
        <v>0</v>
      </c>
      <c r="G477" s="179">
        <f t="shared" ref="G477" si="219">SUM(G478:G481)</f>
        <v>0</v>
      </c>
      <c r="H477" s="179" t="e">
        <f t="shared" si="212"/>
        <v>#DIV/0!</v>
      </c>
    </row>
    <row r="478" spans="1:8" ht="31.5" hidden="1" x14ac:dyDescent="0.25">
      <c r="A478" s="407"/>
      <c r="B478" s="424"/>
      <c r="C478" s="149" t="s">
        <v>853</v>
      </c>
      <c r="D478" s="186">
        <v>0</v>
      </c>
      <c r="E478" s="186">
        <v>0</v>
      </c>
      <c r="F478" s="186">
        <v>0</v>
      </c>
      <c r="G478" s="186">
        <v>0</v>
      </c>
      <c r="H478" s="179" t="e">
        <f t="shared" si="212"/>
        <v>#DIV/0!</v>
      </c>
    </row>
    <row r="479" spans="1:8" hidden="1" x14ac:dyDescent="0.25">
      <c r="A479" s="407"/>
      <c r="B479" s="424"/>
      <c r="C479" s="149" t="s">
        <v>854</v>
      </c>
      <c r="D479" s="186">
        <v>0</v>
      </c>
      <c r="E479" s="186">
        <v>0</v>
      </c>
      <c r="F479" s="186">
        <v>0</v>
      </c>
      <c r="G479" s="186">
        <v>0</v>
      </c>
      <c r="H479" s="179" t="e">
        <f t="shared" si="212"/>
        <v>#DIV/0!</v>
      </c>
    </row>
    <row r="480" spans="1:8" hidden="1" x14ac:dyDescent="0.25">
      <c r="A480" s="407"/>
      <c r="B480" s="424"/>
      <c r="C480" s="149" t="s">
        <v>855</v>
      </c>
      <c r="D480" s="186">
        <v>0</v>
      </c>
      <c r="E480" s="186">
        <v>0</v>
      </c>
      <c r="F480" s="186">
        <v>0</v>
      </c>
      <c r="G480" s="186">
        <v>0</v>
      </c>
      <c r="H480" s="179" t="e">
        <f t="shared" si="212"/>
        <v>#DIV/0!</v>
      </c>
    </row>
    <row r="481" spans="1:8" hidden="1" x14ac:dyDescent="0.25">
      <c r="A481" s="407"/>
      <c r="B481" s="424"/>
      <c r="C481" s="149" t="s">
        <v>856</v>
      </c>
      <c r="D481" s="186">
        <v>0</v>
      </c>
      <c r="E481" s="186">
        <v>0</v>
      </c>
      <c r="F481" s="186">
        <v>0</v>
      </c>
      <c r="G481" s="186">
        <v>0</v>
      </c>
      <c r="H481" s="179" t="e">
        <f t="shared" si="212"/>
        <v>#DIV/0!</v>
      </c>
    </row>
    <row r="482" spans="1:8" ht="19.5" hidden="1" customHeight="1" x14ac:dyDescent="0.25">
      <c r="A482" s="407" t="s">
        <v>169</v>
      </c>
      <c r="B482" s="424" t="s">
        <v>890</v>
      </c>
      <c r="C482" s="143" t="s">
        <v>852</v>
      </c>
      <c r="D482" s="179">
        <f t="shared" ref="D482" si="220">SUM(D483:D486)</f>
        <v>0</v>
      </c>
      <c r="E482" s="179" t="e">
        <f t="shared" ref="E482:F482" si="221">SUM(E483:E486)</f>
        <v>#DIV/0!</v>
      </c>
      <c r="F482" s="179">
        <f t="shared" si="221"/>
        <v>0</v>
      </c>
      <c r="G482" s="179" t="e">
        <f t="shared" ref="G482" si="222">SUM(G483:G486)</f>
        <v>#DIV/0!</v>
      </c>
      <c r="H482" s="179" t="e">
        <f t="shared" si="212"/>
        <v>#DIV/0!</v>
      </c>
    </row>
    <row r="483" spans="1:8" ht="30" hidden="1" customHeight="1" x14ac:dyDescent="0.25">
      <c r="A483" s="407"/>
      <c r="B483" s="424"/>
      <c r="C483" s="149" t="s">
        <v>853</v>
      </c>
      <c r="D483" s="186">
        <v>0</v>
      </c>
      <c r="E483" s="186" t="e">
        <f t="shared" ref="E483" si="223">D483/D482*100</f>
        <v>#DIV/0!</v>
      </c>
      <c r="F483" s="186">
        <v>0</v>
      </c>
      <c r="G483" s="186" t="e">
        <f t="shared" ref="G483" si="224">F483/F482*100</f>
        <v>#DIV/0!</v>
      </c>
      <c r="H483" s="179" t="e">
        <f t="shared" si="212"/>
        <v>#DIV/0!</v>
      </c>
    </row>
    <row r="484" spans="1:8" ht="19.5" hidden="1" customHeight="1" x14ac:dyDescent="0.25">
      <c r="A484" s="407"/>
      <c r="B484" s="424"/>
      <c r="C484" s="149" t="s">
        <v>854</v>
      </c>
      <c r="D484" s="186">
        <v>0</v>
      </c>
      <c r="E484" s="186" t="e">
        <f t="shared" ref="E484" si="225">D484/D482*100</f>
        <v>#DIV/0!</v>
      </c>
      <c r="F484" s="186">
        <v>0</v>
      </c>
      <c r="G484" s="186" t="e">
        <f t="shared" ref="G484" si="226">F484/F482*100</f>
        <v>#DIV/0!</v>
      </c>
      <c r="H484" s="179" t="e">
        <f t="shared" si="212"/>
        <v>#DIV/0!</v>
      </c>
    </row>
    <row r="485" spans="1:8" ht="28.5" hidden="1" customHeight="1" x14ac:dyDescent="0.25">
      <c r="A485" s="407"/>
      <c r="B485" s="424"/>
      <c r="C485" s="149" t="s">
        <v>855</v>
      </c>
      <c r="D485" s="186">
        <v>0</v>
      </c>
      <c r="E485" s="186" t="e">
        <f t="shared" ref="E485" si="227">D485/D482*100</f>
        <v>#DIV/0!</v>
      </c>
      <c r="F485" s="186">
        <v>0</v>
      </c>
      <c r="G485" s="186" t="e">
        <f t="shared" ref="G485" si="228">F485/F482*100</f>
        <v>#DIV/0!</v>
      </c>
      <c r="H485" s="179" t="e">
        <f t="shared" si="212"/>
        <v>#DIV/0!</v>
      </c>
    </row>
    <row r="486" spans="1:8" ht="29.25" hidden="1" customHeight="1" x14ac:dyDescent="0.25">
      <c r="A486" s="407"/>
      <c r="B486" s="424"/>
      <c r="C486" s="149" t="s">
        <v>856</v>
      </c>
      <c r="D486" s="186">
        <v>0</v>
      </c>
      <c r="E486" s="186" t="e">
        <f t="shared" ref="E486" si="229">D486/D482*100</f>
        <v>#DIV/0!</v>
      </c>
      <c r="F486" s="186">
        <v>0</v>
      </c>
      <c r="G486" s="186" t="e">
        <f t="shared" ref="G486" si="230">F486/F482*100</f>
        <v>#DIV/0!</v>
      </c>
      <c r="H486" s="179" t="e">
        <f t="shared" si="212"/>
        <v>#DIV/0!</v>
      </c>
    </row>
    <row r="487" spans="1:8" x14ac:dyDescent="0.25">
      <c r="A487" s="407" t="s">
        <v>166</v>
      </c>
      <c r="B487" s="424" t="s">
        <v>891</v>
      </c>
      <c r="C487" s="143" t="s">
        <v>852</v>
      </c>
      <c r="D487" s="179">
        <f t="shared" ref="D487" si="231">SUM(D488:D491)</f>
        <v>2256</v>
      </c>
      <c r="E487" s="179">
        <f t="shared" ref="E487:F487" si="232">SUM(E488:E491)</f>
        <v>100</v>
      </c>
      <c r="F487" s="179">
        <f t="shared" si="232"/>
        <v>473.2</v>
      </c>
      <c r="G487" s="179">
        <f t="shared" ref="G487" si="233">SUM(G488:G491)</f>
        <v>100</v>
      </c>
      <c r="H487" s="179">
        <f t="shared" si="212"/>
        <v>-79.024822695035468</v>
      </c>
    </row>
    <row r="488" spans="1:8" ht="31.5" x14ac:dyDescent="0.25">
      <c r="A488" s="407"/>
      <c r="B488" s="424"/>
      <c r="C488" s="149" t="s">
        <v>853</v>
      </c>
      <c r="D488" s="186">
        <v>2256</v>
      </c>
      <c r="E488" s="186">
        <f t="shared" ref="E488" si="234">D488/D487*100</f>
        <v>100</v>
      </c>
      <c r="F488" s="186">
        <v>473.2</v>
      </c>
      <c r="G488" s="186">
        <f t="shared" ref="G488" si="235">F488/F487*100</f>
        <v>100</v>
      </c>
      <c r="H488" s="179">
        <f t="shared" si="212"/>
        <v>-79.024822695035468</v>
      </c>
    </row>
    <row r="489" spans="1:8" x14ac:dyDescent="0.25">
      <c r="A489" s="407"/>
      <c r="B489" s="424"/>
      <c r="C489" s="149" t="s">
        <v>854</v>
      </c>
      <c r="D489" s="186">
        <v>0</v>
      </c>
      <c r="E489" s="186">
        <f t="shared" ref="E489" si="236">D489/D487*100</f>
        <v>0</v>
      </c>
      <c r="F489" s="186">
        <v>0</v>
      </c>
      <c r="G489" s="186">
        <f t="shared" ref="G489" si="237">F489/F487*100</f>
        <v>0</v>
      </c>
      <c r="H489" s="179" t="s">
        <v>97</v>
      </c>
    </row>
    <row r="490" spans="1:8" x14ac:dyDescent="0.25">
      <c r="A490" s="407"/>
      <c r="B490" s="424"/>
      <c r="C490" s="149" t="s">
        <v>855</v>
      </c>
      <c r="D490" s="186">
        <v>0</v>
      </c>
      <c r="E490" s="186">
        <f t="shared" ref="E490" si="238">D490/D487*100</f>
        <v>0</v>
      </c>
      <c r="F490" s="186">
        <v>0</v>
      </c>
      <c r="G490" s="186">
        <f t="shared" ref="G490" si="239">F490/F487*100</f>
        <v>0</v>
      </c>
      <c r="H490" s="179" t="s">
        <v>97</v>
      </c>
    </row>
    <row r="491" spans="1:8" x14ac:dyDescent="0.25">
      <c r="A491" s="407"/>
      <c r="B491" s="424"/>
      <c r="C491" s="149" t="s">
        <v>856</v>
      </c>
      <c r="D491" s="186">
        <v>0</v>
      </c>
      <c r="E491" s="186">
        <f t="shared" ref="E491" si="240">D491/D487*100</f>
        <v>0</v>
      </c>
      <c r="F491" s="186">
        <v>0</v>
      </c>
      <c r="G491" s="186">
        <f t="shared" ref="G491" si="241">F491/F487*100</f>
        <v>0</v>
      </c>
      <c r="H491" s="179" t="s">
        <v>97</v>
      </c>
    </row>
    <row r="492" spans="1:8" x14ac:dyDescent="0.25">
      <c r="A492" s="407" t="s">
        <v>169</v>
      </c>
      <c r="B492" s="424" t="s">
        <v>892</v>
      </c>
      <c r="C492" s="143" t="s">
        <v>852</v>
      </c>
      <c r="D492" s="179">
        <f t="shared" ref="D492" si="242">SUM(D493:D496)</f>
        <v>51.5</v>
      </c>
      <c r="E492" s="179">
        <f t="shared" ref="E492:F492" si="243">SUM(E493:E496)</f>
        <v>100</v>
      </c>
      <c r="F492" s="179">
        <f t="shared" si="243"/>
        <v>0</v>
      </c>
      <c r="G492" s="179">
        <f t="shared" ref="G492" si="244">SUM(G493:G496)</f>
        <v>0</v>
      </c>
      <c r="H492" s="179">
        <f t="shared" si="212"/>
        <v>-100</v>
      </c>
    </row>
    <row r="493" spans="1:8" ht="31.5" x14ac:dyDescent="0.25">
      <c r="A493" s="407"/>
      <c r="B493" s="424"/>
      <c r="C493" s="149" t="s">
        <v>853</v>
      </c>
      <c r="D493" s="186">
        <v>0</v>
      </c>
      <c r="E493" s="186">
        <f t="shared" ref="E493" si="245">D493/D492*100</f>
        <v>0</v>
      </c>
      <c r="F493" s="186">
        <v>0</v>
      </c>
      <c r="G493" s="186">
        <v>0</v>
      </c>
      <c r="H493" s="179" t="s">
        <v>97</v>
      </c>
    </row>
    <row r="494" spans="1:8" x14ac:dyDescent="0.25">
      <c r="A494" s="407"/>
      <c r="B494" s="424"/>
      <c r="C494" s="149" t="s">
        <v>854</v>
      </c>
      <c r="D494" s="186">
        <v>34</v>
      </c>
      <c r="E494" s="186">
        <f t="shared" ref="E494" si="246">D494/D492*100</f>
        <v>66.019417475728162</v>
      </c>
      <c r="F494" s="186">
        <v>0</v>
      </c>
      <c r="G494" s="186">
        <v>0</v>
      </c>
      <c r="H494" s="179">
        <f t="shared" si="212"/>
        <v>-100</v>
      </c>
    </row>
    <row r="495" spans="1:8" x14ac:dyDescent="0.25">
      <c r="A495" s="407"/>
      <c r="B495" s="424"/>
      <c r="C495" s="149" t="s">
        <v>855</v>
      </c>
      <c r="D495" s="186">
        <v>17.5</v>
      </c>
      <c r="E495" s="186">
        <f t="shared" ref="E495" si="247">D495/D492*100</f>
        <v>33.980582524271846</v>
      </c>
      <c r="F495" s="186">
        <v>0</v>
      </c>
      <c r="G495" s="186">
        <v>0</v>
      </c>
      <c r="H495" s="179">
        <f t="shared" si="212"/>
        <v>-100</v>
      </c>
    </row>
    <row r="496" spans="1:8" x14ac:dyDescent="0.25">
      <c r="A496" s="407"/>
      <c r="B496" s="424"/>
      <c r="C496" s="149" t="s">
        <v>856</v>
      </c>
      <c r="D496" s="186">
        <v>0</v>
      </c>
      <c r="E496" s="186">
        <f t="shared" ref="E496" si="248">D496/D492*100</f>
        <v>0</v>
      </c>
      <c r="F496" s="186">
        <v>0</v>
      </c>
      <c r="G496" s="186">
        <v>0</v>
      </c>
      <c r="H496" s="179" t="s">
        <v>97</v>
      </c>
    </row>
    <row r="497" spans="1:8" s="9" customFormat="1" x14ac:dyDescent="0.25">
      <c r="A497" s="419" t="s">
        <v>181</v>
      </c>
      <c r="B497" s="423" t="s">
        <v>1189</v>
      </c>
      <c r="C497" s="146" t="s">
        <v>852</v>
      </c>
      <c r="D497" s="177">
        <f>SUM(D498:D501)</f>
        <v>11476</v>
      </c>
      <c r="E497" s="177">
        <f t="shared" ref="E497" si="249">SUM(E498:E501)</f>
        <v>100</v>
      </c>
      <c r="F497" s="177">
        <f t="shared" ref="F497" si="250">SUM(F498:F501)</f>
        <v>2795.3999999999996</v>
      </c>
      <c r="G497" s="177">
        <f t="shared" ref="G497" si="251">SUM(G498:G501)</f>
        <v>100.00000000000001</v>
      </c>
      <c r="H497" s="177">
        <f t="shared" ref="H497:H506" si="252">F497/D497*100-100</f>
        <v>-75.641338445451382</v>
      </c>
    </row>
    <row r="498" spans="1:8" s="9" customFormat="1" ht="31.5" x14ac:dyDescent="0.25">
      <c r="A498" s="419"/>
      <c r="B498" s="423"/>
      <c r="C498" s="148" t="s">
        <v>853</v>
      </c>
      <c r="D498" s="177">
        <v>11296</v>
      </c>
      <c r="E498" s="177">
        <f>D498/D497*100</f>
        <v>98.431509236667821</v>
      </c>
      <c r="F498" s="177">
        <v>2731.7</v>
      </c>
      <c r="G498" s="177">
        <f>F498/F497*100</f>
        <v>97.721256349717407</v>
      </c>
      <c r="H498" s="177">
        <f t="shared" si="252"/>
        <v>-75.817103399433435</v>
      </c>
    </row>
    <row r="499" spans="1:8" s="9" customFormat="1" x14ac:dyDescent="0.25">
      <c r="A499" s="419"/>
      <c r="B499" s="423"/>
      <c r="C499" s="148" t="s">
        <v>854</v>
      </c>
      <c r="D499" s="177">
        <v>0</v>
      </c>
      <c r="E499" s="177">
        <f>D499/D497*100</f>
        <v>0</v>
      </c>
      <c r="F499" s="177">
        <v>0</v>
      </c>
      <c r="G499" s="177">
        <f>F499/F497*100</f>
        <v>0</v>
      </c>
      <c r="H499" s="177" t="s">
        <v>97</v>
      </c>
    </row>
    <row r="500" spans="1:8" s="9" customFormat="1" x14ac:dyDescent="0.25">
      <c r="A500" s="419"/>
      <c r="B500" s="423"/>
      <c r="C500" s="148" t="s">
        <v>855</v>
      </c>
      <c r="D500" s="177">
        <v>0</v>
      </c>
      <c r="E500" s="177">
        <f>D500/D497*100</f>
        <v>0</v>
      </c>
      <c r="F500" s="177">
        <v>0</v>
      </c>
      <c r="G500" s="177">
        <f>F500/F497*100</f>
        <v>0</v>
      </c>
      <c r="H500" s="177" t="s">
        <v>97</v>
      </c>
    </row>
    <row r="501" spans="1:8" s="9" customFormat="1" x14ac:dyDescent="0.25">
      <c r="A501" s="419"/>
      <c r="B501" s="423"/>
      <c r="C501" s="148" t="s">
        <v>856</v>
      </c>
      <c r="D501" s="177">
        <v>180</v>
      </c>
      <c r="E501" s="177">
        <f>D501/D497*100</f>
        <v>1.5684907633321716</v>
      </c>
      <c r="F501" s="177">
        <v>63.7</v>
      </c>
      <c r="G501" s="177">
        <f>F501/F497*100</f>
        <v>2.2787436502826077</v>
      </c>
      <c r="H501" s="177">
        <f t="shared" si="252"/>
        <v>-64.611111111111114</v>
      </c>
    </row>
    <row r="502" spans="1:8" s="9" customFormat="1" x14ac:dyDescent="0.25">
      <c r="A502" s="407" t="s">
        <v>185</v>
      </c>
      <c r="B502" s="429" t="s">
        <v>164</v>
      </c>
      <c r="C502" s="145" t="s">
        <v>852</v>
      </c>
      <c r="D502" s="179">
        <f>SUM(D503:D506)</f>
        <v>11476</v>
      </c>
      <c r="E502" s="179">
        <f t="shared" ref="E502" si="253">SUM(E503:E506)</f>
        <v>100</v>
      </c>
      <c r="F502" s="179">
        <f t="shared" ref="F502" si="254">SUM(F503:F506)</f>
        <v>2795.3999999999996</v>
      </c>
      <c r="G502" s="179">
        <f t="shared" ref="G502" si="255">SUM(G503:G506)</f>
        <v>100.00000000000001</v>
      </c>
      <c r="H502" s="179">
        <f t="shared" si="252"/>
        <v>-75.641338445451382</v>
      </c>
    </row>
    <row r="503" spans="1:8" s="9" customFormat="1" ht="31.5" x14ac:dyDescent="0.25">
      <c r="A503" s="407"/>
      <c r="B503" s="429"/>
      <c r="C503" s="150" t="s">
        <v>853</v>
      </c>
      <c r="D503" s="179">
        <v>11296</v>
      </c>
      <c r="E503" s="179">
        <f>D503/D502*100</f>
        <v>98.431509236667821</v>
      </c>
      <c r="F503" s="179">
        <v>2731.7</v>
      </c>
      <c r="G503" s="179">
        <f>F503/F502*100</f>
        <v>97.721256349717407</v>
      </c>
      <c r="H503" s="179">
        <f t="shared" si="252"/>
        <v>-75.817103399433435</v>
      </c>
    </row>
    <row r="504" spans="1:8" s="9" customFormat="1" x14ac:dyDescent="0.25">
      <c r="A504" s="407"/>
      <c r="B504" s="429"/>
      <c r="C504" s="150" t="s">
        <v>854</v>
      </c>
      <c r="D504" s="179">
        <v>0</v>
      </c>
      <c r="E504" s="179">
        <f>D504/D502*100</f>
        <v>0</v>
      </c>
      <c r="F504" s="179">
        <v>0</v>
      </c>
      <c r="G504" s="179">
        <f>F504/F502*100</f>
        <v>0</v>
      </c>
      <c r="H504" s="179" t="s">
        <v>97</v>
      </c>
    </row>
    <row r="505" spans="1:8" s="9" customFormat="1" x14ac:dyDescent="0.25">
      <c r="A505" s="407"/>
      <c r="B505" s="429"/>
      <c r="C505" s="150" t="s">
        <v>855</v>
      </c>
      <c r="D505" s="179">
        <v>0</v>
      </c>
      <c r="E505" s="179">
        <f>D505/D502*100</f>
        <v>0</v>
      </c>
      <c r="F505" s="179">
        <v>0</v>
      </c>
      <c r="G505" s="179">
        <f>F505/F502*100</f>
        <v>0</v>
      </c>
      <c r="H505" s="179" t="s">
        <v>97</v>
      </c>
    </row>
    <row r="506" spans="1:8" s="9" customFormat="1" x14ac:dyDescent="0.25">
      <c r="A506" s="407"/>
      <c r="B506" s="429"/>
      <c r="C506" s="150" t="s">
        <v>856</v>
      </c>
      <c r="D506" s="179">
        <v>180</v>
      </c>
      <c r="E506" s="179">
        <f>D506/D502*100</f>
        <v>1.5684907633321716</v>
      </c>
      <c r="F506" s="179">
        <v>63.7</v>
      </c>
      <c r="G506" s="179">
        <f>F506/F502*100</f>
        <v>2.2787436502826077</v>
      </c>
      <c r="H506" s="179">
        <f t="shared" si="252"/>
        <v>-64.611111111111114</v>
      </c>
    </row>
    <row r="507" spans="1:8" s="9" customFormat="1" x14ac:dyDescent="0.25">
      <c r="A507" s="419" t="s">
        <v>188</v>
      </c>
      <c r="B507" s="423" t="s">
        <v>1203</v>
      </c>
      <c r="C507" s="146" t="s">
        <v>852</v>
      </c>
      <c r="D507" s="177">
        <f>SUM(D508:D511)</f>
        <v>21782</v>
      </c>
      <c r="E507" s="177">
        <f t="shared" ref="E507" si="256">SUM(E508:E511)</f>
        <v>100</v>
      </c>
      <c r="F507" s="177">
        <f t="shared" ref="F507" si="257">SUM(F508:F511)</f>
        <v>4446.5</v>
      </c>
      <c r="G507" s="177">
        <f t="shared" ref="G507" si="258">SUM(G508:G511)</f>
        <v>100</v>
      </c>
      <c r="H507" s="177">
        <f t="shared" ref="H507:H516" si="259">F507/D507*100-100</f>
        <v>-79.586355706546698</v>
      </c>
    </row>
    <row r="508" spans="1:8" s="9" customFormat="1" ht="31.5" x14ac:dyDescent="0.25">
      <c r="A508" s="419"/>
      <c r="B508" s="423"/>
      <c r="C508" s="148" t="s">
        <v>853</v>
      </c>
      <c r="D508" s="177">
        <v>19577</v>
      </c>
      <c r="E508" s="177">
        <f>D508/D507*100</f>
        <v>89.876962629694248</v>
      </c>
      <c r="F508" s="177">
        <v>4040</v>
      </c>
      <c r="G508" s="177">
        <f>F508/F507*100</f>
        <v>90.857978185089394</v>
      </c>
      <c r="H508" s="177">
        <f t="shared" si="259"/>
        <v>-79.363538846605707</v>
      </c>
    </row>
    <row r="509" spans="1:8" s="9" customFormat="1" x14ac:dyDescent="0.25">
      <c r="A509" s="419"/>
      <c r="B509" s="423"/>
      <c r="C509" s="148" t="s">
        <v>854</v>
      </c>
      <c r="D509" s="177">
        <v>0</v>
      </c>
      <c r="E509" s="177">
        <f>D509/D507*100</f>
        <v>0</v>
      </c>
      <c r="F509" s="177">
        <v>0</v>
      </c>
      <c r="G509" s="177">
        <f>F509/F507*100</f>
        <v>0</v>
      </c>
      <c r="H509" s="177" t="s">
        <v>97</v>
      </c>
    </row>
    <row r="510" spans="1:8" s="9" customFormat="1" x14ac:dyDescent="0.25">
      <c r="A510" s="419"/>
      <c r="B510" s="423"/>
      <c r="C510" s="148" t="s">
        <v>855</v>
      </c>
      <c r="D510" s="177">
        <v>0</v>
      </c>
      <c r="E510" s="177">
        <f>D510/D507*100</f>
        <v>0</v>
      </c>
      <c r="F510" s="177">
        <v>0</v>
      </c>
      <c r="G510" s="177">
        <f>F510/F507*100</f>
        <v>0</v>
      </c>
      <c r="H510" s="177" t="s">
        <v>97</v>
      </c>
    </row>
    <row r="511" spans="1:8" s="9" customFormat="1" x14ac:dyDescent="0.25">
      <c r="A511" s="419"/>
      <c r="B511" s="423"/>
      <c r="C511" s="148" t="s">
        <v>856</v>
      </c>
      <c r="D511" s="177">
        <v>2205</v>
      </c>
      <c r="E511" s="177">
        <f>D511/D507*100</f>
        <v>10.123037370305758</v>
      </c>
      <c r="F511" s="177">
        <v>406.5</v>
      </c>
      <c r="G511" s="177">
        <f>F511/F507*100</f>
        <v>9.1420218149106045</v>
      </c>
      <c r="H511" s="177">
        <f t="shared" si="259"/>
        <v>-81.564625850340136</v>
      </c>
    </row>
    <row r="512" spans="1:8" s="9" customFormat="1" x14ac:dyDescent="0.25">
      <c r="A512" s="407" t="s">
        <v>191</v>
      </c>
      <c r="B512" s="424" t="s">
        <v>164</v>
      </c>
      <c r="C512" s="145" t="s">
        <v>852</v>
      </c>
      <c r="D512" s="179">
        <f>SUM(D513:D516)</f>
        <v>21782</v>
      </c>
      <c r="E512" s="179">
        <f t="shared" ref="E512" si="260">SUM(E513:E516)</f>
        <v>100</v>
      </c>
      <c r="F512" s="179">
        <f t="shared" ref="F512" si="261">SUM(F513:F516)</f>
        <v>4446.5</v>
      </c>
      <c r="G512" s="179">
        <f t="shared" ref="G512" si="262">SUM(G513:G516)</f>
        <v>100</v>
      </c>
      <c r="H512" s="179">
        <f t="shared" si="259"/>
        <v>-79.586355706546698</v>
      </c>
    </row>
    <row r="513" spans="1:8" ht="31.5" x14ac:dyDescent="0.25">
      <c r="A513" s="407"/>
      <c r="B513" s="424"/>
      <c r="C513" s="149" t="s">
        <v>853</v>
      </c>
      <c r="D513" s="186">
        <v>19577</v>
      </c>
      <c r="E513" s="186">
        <f>D513/D512*100</f>
        <v>89.876962629694248</v>
      </c>
      <c r="F513" s="186">
        <v>4040</v>
      </c>
      <c r="G513" s="186">
        <f>F513/F512*100</f>
        <v>90.857978185089394</v>
      </c>
      <c r="H513" s="179">
        <f t="shared" si="259"/>
        <v>-79.363538846605707</v>
      </c>
    </row>
    <row r="514" spans="1:8" x14ac:dyDescent="0.25">
      <c r="A514" s="407"/>
      <c r="B514" s="424"/>
      <c r="C514" s="149" t="s">
        <v>854</v>
      </c>
      <c r="D514" s="186">
        <v>0</v>
      </c>
      <c r="E514" s="186">
        <f>D514/D512*100</f>
        <v>0</v>
      </c>
      <c r="F514" s="186">
        <v>0</v>
      </c>
      <c r="G514" s="186">
        <f>F514/F512*100</f>
        <v>0</v>
      </c>
      <c r="H514" s="179" t="s">
        <v>97</v>
      </c>
    </row>
    <row r="515" spans="1:8" x14ac:dyDescent="0.25">
      <c r="A515" s="407"/>
      <c r="B515" s="424"/>
      <c r="C515" s="149" t="s">
        <v>855</v>
      </c>
      <c r="D515" s="186">
        <v>0</v>
      </c>
      <c r="E515" s="186">
        <f>D515/D512*100</f>
        <v>0</v>
      </c>
      <c r="F515" s="186">
        <v>0</v>
      </c>
      <c r="G515" s="186">
        <f>F515/F512*100</f>
        <v>0</v>
      </c>
      <c r="H515" s="179" t="s">
        <v>97</v>
      </c>
    </row>
    <row r="516" spans="1:8" x14ac:dyDescent="0.25">
      <c r="A516" s="407"/>
      <c r="B516" s="424"/>
      <c r="C516" s="149" t="s">
        <v>856</v>
      </c>
      <c r="D516" s="186">
        <v>2205</v>
      </c>
      <c r="E516" s="186">
        <f>D516/D512*100</f>
        <v>10.123037370305758</v>
      </c>
      <c r="F516" s="186">
        <v>406.5</v>
      </c>
      <c r="G516" s="186">
        <f>F516/F512*100</f>
        <v>9.1420218149106045</v>
      </c>
      <c r="H516" s="179">
        <f t="shared" si="259"/>
        <v>-81.564625850340136</v>
      </c>
    </row>
    <row r="517" spans="1:8" hidden="1" x14ac:dyDescent="0.25">
      <c r="A517" s="407" t="s">
        <v>195</v>
      </c>
      <c r="B517" s="424" t="s">
        <v>894</v>
      </c>
      <c r="C517" s="143" t="s">
        <v>852</v>
      </c>
      <c r="D517" s="186"/>
      <c r="E517" s="186"/>
      <c r="F517" s="186"/>
      <c r="G517" s="186"/>
      <c r="H517" s="186"/>
    </row>
    <row r="518" spans="1:8" ht="31.5" hidden="1" x14ac:dyDescent="0.25">
      <c r="A518" s="407"/>
      <c r="B518" s="424"/>
      <c r="C518" s="149" t="s">
        <v>853</v>
      </c>
      <c r="D518" s="186"/>
      <c r="E518" s="186"/>
      <c r="F518" s="186"/>
      <c r="G518" s="186"/>
      <c r="H518" s="186"/>
    </row>
    <row r="519" spans="1:8" hidden="1" x14ac:dyDescent="0.25">
      <c r="A519" s="407"/>
      <c r="B519" s="424"/>
      <c r="C519" s="149" t="s">
        <v>854</v>
      </c>
      <c r="D519" s="186"/>
      <c r="E519" s="186"/>
      <c r="F519" s="186"/>
      <c r="G519" s="186"/>
      <c r="H519" s="186"/>
    </row>
    <row r="520" spans="1:8" hidden="1" x14ac:dyDescent="0.25">
      <c r="A520" s="407"/>
      <c r="B520" s="424"/>
      <c r="C520" s="149" t="s">
        <v>855</v>
      </c>
      <c r="D520" s="186"/>
      <c r="E520" s="186"/>
      <c r="F520" s="186"/>
      <c r="G520" s="186"/>
      <c r="H520" s="186"/>
    </row>
    <row r="521" spans="1:8" hidden="1" x14ac:dyDescent="0.25">
      <c r="A521" s="407"/>
      <c r="B521" s="424"/>
      <c r="C521" s="149" t="s">
        <v>856</v>
      </c>
      <c r="D521" s="186"/>
      <c r="E521" s="186"/>
      <c r="F521" s="186"/>
      <c r="G521" s="186"/>
      <c r="H521" s="186"/>
    </row>
    <row r="522" spans="1:8" s="9" customFormat="1" x14ac:dyDescent="0.25">
      <c r="A522" s="419" t="s">
        <v>198</v>
      </c>
      <c r="B522" s="423" t="s">
        <v>1204</v>
      </c>
      <c r="C522" s="146" t="s">
        <v>852</v>
      </c>
      <c r="D522" s="177">
        <f>SUM(D523:D526)</f>
        <v>199273</v>
      </c>
      <c r="E522" s="177">
        <f t="shared" ref="E522" si="263">SUM(E523:E526)</f>
        <v>100</v>
      </c>
      <c r="F522" s="177">
        <f>F523+F524+F525+F526</f>
        <v>47209.5</v>
      </c>
      <c r="G522" s="177">
        <f t="shared" ref="G522" si="264">SUM(G523:G526)</f>
        <v>100</v>
      </c>
      <c r="H522" s="177">
        <f t="shared" ref="H522:H583" si="265">F522/D522*100-100</f>
        <v>-76.309133701003148</v>
      </c>
    </row>
    <row r="523" spans="1:8" s="9" customFormat="1" ht="31.5" x14ac:dyDescent="0.25">
      <c r="A523" s="419"/>
      <c r="B523" s="423"/>
      <c r="C523" s="148" t="s">
        <v>853</v>
      </c>
      <c r="D523" s="177">
        <v>174006</v>
      </c>
      <c r="E523" s="177">
        <f>D523/D522*100</f>
        <v>87.320409689220313</v>
      </c>
      <c r="F523" s="177">
        <f>F528+F533+F543+F558</f>
        <v>40086</v>
      </c>
      <c r="G523" s="177">
        <f>F523/F522*100</f>
        <v>84.910875988942905</v>
      </c>
      <c r="H523" s="177">
        <f t="shared" si="265"/>
        <v>-76.962863349539674</v>
      </c>
    </row>
    <row r="524" spans="1:8" s="9" customFormat="1" x14ac:dyDescent="0.25">
      <c r="A524" s="419"/>
      <c r="B524" s="423"/>
      <c r="C524" s="148" t="s">
        <v>854</v>
      </c>
      <c r="D524" s="177">
        <v>0</v>
      </c>
      <c r="E524" s="177">
        <f>D524/D522*100</f>
        <v>0</v>
      </c>
      <c r="F524" s="177">
        <f t="shared" ref="F524:F526" si="266">F529+F534+F544+F559</f>
        <v>0</v>
      </c>
      <c r="G524" s="177">
        <f>F524/F522*100</f>
        <v>0</v>
      </c>
      <c r="H524" s="177" t="s">
        <v>97</v>
      </c>
    </row>
    <row r="525" spans="1:8" s="9" customFormat="1" x14ac:dyDescent="0.25">
      <c r="A525" s="419"/>
      <c r="B525" s="423"/>
      <c r="C525" s="148" t="s">
        <v>855</v>
      </c>
      <c r="D525" s="177">
        <v>16575</v>
      </c>
      <c r="E525" s="177">
        <f>D525/D522*100</f>
        <v>8.317734966603604</v>
      </c>
      <c r="F525" s="177">
        <f t="shared" si="266"/>
        <v>4050</v>
      </c>
      <c r="G525" s="177">
        <f>F525/F522*100</f>
        <v>8.578781812982557</v>
      </c>
      <c r="H525" s="177">
        <f t="shared" si="265"/>
        <v>-75.565610859728508</v>
      </c>
    </row>
    <row r="526" spans="1:8" s="9" customFormat="1" x14ac:dyDescent="0.25">
      <c r="A526" s="419"/>
      <c r="B526" s="423"/>
      <c r="C526" s="148" t="s">
        <v>856</v>
      </c>
      <c r="D526" s="177">
        <v>8692</v>
      </c>
      <c r="E526" s="177">
        <f>D526/D522*100</f>
        <v>4.3618553441760799</v>
      </c>
      <c r="F526" s="177">
        <f t="shared" si="266"/>
        <v>3073.5</v>
      </c>
      <c r="G526" s="177">
        <f>F526/F522*100</f>
        <v>6.5103421980745395</v>
      </c>
      <c r="H526" s="177">
        <f t="shared" si="265"/>
        <v>-64.639898757478136</v>
      </c>
    </row>
    <row r="527" spans="1:8" s="9" customFormat="1" x14ac:dyDescent="0.25">
      <c r="A527" s="407" t="s">
        <v>201</v>
      </c>
      <c r="B527" s="424" t="s">
        <v>164</v>
      </c>
      <c r="C527" s="145" t="s">
        <v>852</v>
      </c>
      <c r="D527" s="179">
        <f>SUM(D528:D531)</f>
        <v>165876</v>
      </c>
      <c r="E527" s="179">
        <f t="shared" ref="E527" si="267">SUM(E528:E531)</f>
        <v>100</v>
      </c>
      <c r="F527" s="179">
        <f t="shared" ref="F527" si="268">SUM(F528:F531)</f>
        <v>38362.1</v>
      </c>
      <c r="G527" s="179">
        <f t="shared" ref="G527" si="269">SUM(G528:G531)</f>
        <v>100</v>
      </c>
      <c r="H527" s="179">
        <f t="shared" si="265"/>
        <v>-76.873025633605835</v>
      </c>
    </row>
    <row r="528" spans="1:8" s="9" customFormat="1" ht="31.5" x14ac:dyDescent="0.25">
      <c r="A528" s="407"/>
      <c r="B528" s="424"/>
      <c r="C528" s="150" t="s">
        <v>853</v>
      </c>
      <c r="D528" s="179">
        <v>157184</v>
      </c>
      <c r="E528" s="179">
        <f>D528/D527*100</f>
        <v>94.759941160867157</v>
      </c>
      <c r="F528" s="179">
        <v>35288.6</v>
      </c>
      <c r="G528" s="179">
        <f>F528/F527*100</f>
        <v>91.988186256748193</v>
      </c>
      <c r="H528" s="179">
        <f t="shared" si="265"/>
        <v>-77.549496131921828</v>
      </c>
    </row>
    <row r="529" spans="1:8" x14ac:dyDescent="0.25">
      <c r="A529" s="407"/>
      <c r="B529" s="424"/>
      <c r="C529" s="149" t="s">
        <v>854</v>
      </c>
      <c r="D529" s="186">
        <v>0</v>
      </c>
      <c r="E529" s="186">
        <f>D529/D527*100</f>
        <v>0</v>
      </c>
      <c r="F529" s="186">
        <v>0</v>
      </c>
      <c r="G529" s="186">
        <f>F529/F527*100</f>
        <v>0</v>
      </c>
      <c r="H529" s="186" t="s">
        <v>97</v>
      </c>
    </row>
    <row r="530" spans="1:8" x14ac:dyDescent="0.25">
      <c r="A530" s="407"/>
      <c r="B530" s="424"/>
      <c r="C530" s="149" t="s">
        <v>855</v>
      </c>
      <c r="D530" s="186">
        <v>0</v>
      </c>
      <c r="E530" s="186">
        <f>D530/D527*100</f>
        <v>0</v>
      </c>
      <c r="F530" s="186">
        <v>0</v>
      </c>
      <c r="G530" s="186">
        <f>F530/F527*100</f>
        <v>0</v>
      </c>
      <c r="H530" s="186" t="s">
        <v>97</v>
      </c>
    </row>
    <row r="531" spans="1:8" x14ac:dyDescent="0.25">
      <c r="A531" s="407"/>
      <c r="B531" s="424"/>
      <c r="C531" s="149" t="s">
        <v>856</v>
      </c>
      <c r="D531" s="186">
        <v>8692</v>
      </c>
      <c r="E531" s="186">
        <f>D531/D527*100</f>
        <v>5.2400588391328462</v>
      </c>
      <c r="F531" s="186">
        <v>3073.5</v>
      </c>
      <c r="G531" s="186">
        <f>F531/F527*100</f>
        <v>8.0118137432518033</v>
      </c>
      <c r="H531" s="186">
        <f t="shared" si="265"/>
        <v>-64.639898757478136</v>
      </c>
    </row>
    <row r="532" spans="1:8" x14ac:dyDescent="0.25">
      <c r="A532" s="407" t="s">
        <v>204</v>
      </c>
      <c r="B532" s="411" t="s">
        <v>1256</v>
      </c>
      <c r="C532" s="143" t="s">
        <v>852</v>
      </c>
      <c r="D532" s="179">
        <f t="shared" ref="D532" si="270">SUM(D533:D536)</f>
        <v>33150</v>
      </c>
      <c r="E532" s="179">
        <f t="shared" ref="E532:G532" si="271">SUM(E533:E536)</f>
        <v>100</v>
      </c>
      <c r="F532" s="179">
        <f t="shared" si="271"/>
        <v>8100</v>
      </c>
      <c r="G532" s="179">
        <f t="shared" si="271"/>
        <v>100</v>
      </c>
      <c r="H532" s="186">
        <f t="shared" ref="H532:H535" si="272">F532/D532*100-100</f>
        <v>-75.565610859728508</v>
      </c>
    </row>
    <row r="533" spans="1:8" ht="31.5" x14ac:dyDescent="0.25">
      <c r="A533" s="407"/>
      <c r="B533" s="411"/>
      <c r="C533" s="143" t="s">
        <v>853</v>
      </c>
      <c r="D533" s="186">
        <v>16575</v>
      </c>
      <c r="E533" s="186">
        <f t="shared" ref="E533" si="273">D533/D532*100</f>
        <v>50</v>
      </c>
      <c r="F533" s="186">
        <v>4050</v>
      </c>
      <c r="G533" s="186">
        <f t="shared" ref="G533" si="274">F533/F532*100</f>
        <v>50</v>
      </c>
      <c r="H533" s="186">
        <f t="shared" si="272"/>
        <v>-75.565610859728508</v>
      </c>
    </row>
    <row r="534" spans="1:8" x14ac:dyDescent="0.25">
      <c r="A534" s="407"/>
      <c r="B534" s="411"/>
      <c r="C534" s="143" t="s">
        <v>854</v>
      </c>
      <c r="D534" s="186">
        <v>0</v>
      </c>
      <c r="E534" s="186">
        <f t="shared" ref="E534" si="275">D534/D532*100</f>
        <v>0</v>
      </c>
      <c r="F534" s="186">
        <v>0</v>
      </c>
      <c r="G534" s="186">
        <f t="shared" ref="G534" si="276">F534/F532*100</f>
        <v>0</v>
      </c>
      <c r="H534" s="186" t="s">
        <v>97</v>
      </c>
    </row>
    <row r="535" spans="1:8" x14ac:dyDescent="0.25">
      <c r="A535" s="407"/>
      <c r="B535" s="411"/>
      <c r="C535" s="143" t="s">
        <v>855</v>
      </c>
      <c r="D535" s="186">
        <v>16575</v>
      </c>
      <c r="E535" s="186">
        <f t="shared" ref="E535" si="277">D535/D532*100</f>
        <v>50</v>
      </c>
      <c r="F535" s="186">
        <v>4050</v>
      </c>
      <c r="G535" s="186">
        <f t="shared" ref="G535" si="278">F535/F532*100</f>
        <v>50</v>
      </c>
      <c r="H535" s="186">
        <f t="shared" si="272"/>
        <v>-75.565610859728508</v>
      </c>
    </row>
    <row r="536" spans="1:8" x14ac:dyDescent="0.25">
      <c r="A536" s="407"/>
      <c r="B536" s="411"/>
      <c r="C536" s="143" t="s">
        <v>856</v>
      </c>
      <c r="D536" s="186">
        <v>0</v>
      </c>
      <c r="E536" s="186">
        <f t="shared" ref="E536" si="279">D536/D532*100</f>
        <v>0</v>
      </c>
      <c r="F536" s="186">
        <v>0</v>
      </c>
      <c r="G536" s="186">
        <f t="shared" ref="G536" si="280">F536/F532*100</f>
        <v>0</v>
      </c>
      <c r="H536" s="186" t="s">
        <v>97</v>
      </c>
    </row>
    <row r="537" spans="1:8" ht="16.5" hidden="1" customHeight="1" x14ac:dyDescent="0.25">
      <c r="A537" s="407" t="s">
        <v>206</v>
      </c>
      <c r="B537" s="424" t="s">
        <v>893</v>
      </c>
      <c r="C537" s="143" t="s">
        <v>852</v>
      </c>
      <c r="D537" s="179">
        <f>SUM(D538:D541)</f>
        <v>0</v>
      </c>
      <c r="E537" s="179">
        <f t="shared" ref="E537" si="281">SUM(E538:E541)</f>
        <v>0</v>
      </c>
      <c r="F537" s="179">
        <f t="shared" ref="F537" si="282">SUM(F538:F541)</f>
        <v>0</v>
      </c>
      <c r="G537" s="179" t="e">
        <f t="shared" ref="G537" si="283">SUM(G538:G541)</f>
        <v>#DIV/0!</v>
      </c>
      <c r="H537" s="186" t="s">
        <v>97</v>
      </c>
    </row>
    <row r="538" spans="1:8" ht="30" hidden="1" customHeight="1" x14ac:dyDescent="0.25">
      <c r="A538" s="407"/>
      <c r="B538" s="424"/>
      <c r="C538" s="143" t="s">
        <v>853</v>
      </c>
      <c r="D538" s="186">
        <v>0</v>
      </c>
      <c r="E538" s="186">
        <v>0</v>
      </c>
      <c r="F538" s="186">
        <v>0</v>
      </c>
      <c r="G538" s="186" t="e">
        <f>F538/F537*100</f>
        <v>#DIV/0!</v>
      </c>
      <c r="H538" s="186" t="e">
        <f t="shared" si="265"/>
        <v>#DIV/0!</v>
      </c>
    </row>
    <row r="539" spans="1:8" ht="16.5" hidden="1" customHeight="1" x14ac:dyDescent="0.25">
      <c r="A539" s="407"/>
      <c r="B539" s="424"/>
      <c r="C539" s="143" t="s">
        <v>854</v>
      </c>
      <c r="D539" s="186">
        <v>0</v>
      </c>
      <c r="E539" s="186">
        <v>0</v>
      </c>
      <c r="F539" s="186">
        <v>0</v>
      </c>
      <c r="G539" s="186" t="e">
        <f>F539/F537*100</f>
        <v>#DIV/0!</v>
      </c>
      <c r="H539" s="186" t="e">
        <f t="shared" si="265"/>
        <v>#DIV/0!</v>
      </c>
    </row>
    <row r="540" spans="1:8" ht="16.5" hidden="1" customHeight="1" x14ac:dyDescent="0.25">
      <c r="A540" s="407"/>
      <c r="B540" s="424"/>
      <c r="C540" s="143" t="s">
        <v>855</v>
      </c>
      <c r="D540" s="186">
        <v>0</v>
      </c>
      <c r="E540" s="186">
        <v>0</v>
      </c>
      <c r="F540" s="186">
        <v>0</v>
      </c>
      <c r="G540" s="186" t="e">
        <f>F540/F537*100</f>
        <v>#DIV/0!</v>
      </c>
      <c r="H540" s="186" t="e">
        <f t="shared" si="265"/>
        <v>#DIV/0!</v>
      </c>
    </row>
    <row r="541" spans="1:8" ht="16.5" hidden="1" customHeight="1" x14ac:dyDescent="0.25">
      <c r="A541" s="407"/>
      <c r="B541" s="424"/>
      <c r="C541" s="143" t="s">
        <v>856</v>
      </c>
      <c r="D541" s="186">
        <v>0</v>
      </c>
      <c r="E541" s="186">
        <v>0</v>
      </c>
      <c r="F541" s="186">
        <v>0</v>
      </c>
      <c r="G541" s="186" t="e">
        <f>F541/F537*100</f>
        <v>#DIV/0!</v>
      </c>
      <c r="H541" s="186" t="e">
        <f t="shared" si="265"/>
        <v>#DIV/0!</v>
      </c>
    </row>
    <row r="542" spans="1:8" x14ac:dyDescent="0.25">
      <c r="A542" s="407" t="s">
        <v>206</v>
      </c>
      <c r="B542" s="424" t="s">
        <v>895</v>
      </c>
      <c r="C542" s="143" t="s">
        <v>852</v>
      </c>
      <c r="D542" s="179">
        <f t="shared" ref="D542" si="284">SUM(D543:D546)</f>
        <v>247</v>
      </c>
      <c r="E542" s="179">
        <f t="shared" ref="E542" si="285">SUM(E543:E546)</f>
        <v>100</v>
      </c>
      <c r="F542" s="179">
        <f t="shared" ref="F542" si="286">SUM(F543:F546)</f>
        <v>0</v>
      </c>
      <c r="G542" s="179">
        <f t="shared" ref="G542" si="287">SUM(G543:G546)</f>
        <v>0</v>
      </c>
      <c r="H542" s="186">
        <f t="shared" si="265"/>
        <v>-100</v>
      </c>
    </row>
    <row r="543" spans="1:8" ht="31.5" x14ac:dyDescent="0.25">
      <c r="A543" s="407"/>
      <c r="B543" s="424"/>
      <c r="C543" s="143" t="s">
        <v>853</v>
      </c>
      <c r="D543" s="186">
        <v>247</v>
      </c>
      <c r="E543" s="186">
        <f t="shared" ref="E543" si="288">D543/D542*100</f>
        <v>100</v>
      </c>
      <c r="F543" s="186">
        <v>0</v>
      </c>
      <c r="G543" s="186">
        <v>0</v>
      </c>
      <c r="H543" s="186">
        <f t="shared" si="265"/>
        <v>-100</v>
      </c>
    </row>
    <row r="544" spans="1:8" x14ac:dyDescent="0.25">
      <c r="A544" s="407"/>
      <c r="B544" s="424"/>
      <c r="C544" s="143" t="s">
        <v>854</v>
      </c>
      <c r="D544" s="186">
        <v>0</v>
      </c>
      <c r="E544" s="186">
        <f t="shared" ref="E544" si="289">D544/D542*100</f>
        <v>0</v>
      </c>
      <c r="F544" s="186">
        <v>0</v>
      </c>
      <c r="G544" s="186">
        <v>0</v>
      </c>
      <c r="H544" s="186" t="s">
        <v>97</v>
      </c>
    </row>
    <row r="545" spans="1:8" x14ac:dyDescent="0.25">
      <c r="A545" s="407"/>
      <c r="B545" s="424"/>
      <c r="C545" s="143" t="s">
        <v>855</v>
      </c>
      <c r="D545" s="186">
        <v>0</v>
      </c>
      <c r="E545" s="186">
        <f t="shared" ref="E545" si="290">D545/D542*100</f>
        <v>0</v>
      </c>
      <c r="F545" s="186">
        <v>0</v>
      </c>
      <c r="G545" s="186">
        <v>0</v>
      </c>
      <c r="H545" s="186" t="s">
        <v>97</v>
      </c>
    </row>
    <row r="546" spans="1:8" x14ac:dyDescent="0.25">
      <c r="A546" s="407"/>
      <c r="B546" s="424"/>
      <c r="C546" s="143" t="s">
        <v>856</v>
      </c>
      <c r="D546" s="186">
        <v>0</v>
      </c>
      <c r="E546" s="186">
        <f t="shared" ref="E546" si="291">D546/D542*100</f>
        <v>0</v>
      </c>
      <c r="F546" s="186">
        <v>0</v>
      </c>
      <c r="G546" s="186">
        <v>0</v>
      </c>
      <c r="H546" s="186" t="s">
        <v>97</v>
      </c>
    </row>
    <row r="547" spans="1:8" hidden="1" x14ac:dyDescent="0.25">
      <c r="A547" s="419" t="s">
        <v>213</v>
      </c>
      <c r="B547" s="442" t="s">
        <v>896</v>
      </c>
      <c r="C547" s="151" t="s">
        <v>852</v>
      </c>
      <c r="D547" s="177">
        <f t="shared" ref="D547" si="292">SUM(D548:D551)</f>
        <v>0</v>
      </c>
      <c r="E547" s="177" t="e">
        <f t="shared" ref="E547" si="293">SUM(E548:E551)</f>
        <v>#DIV/0!</v>
      </c>
      <c r="F547" s="177">
        <f t="shared" ref="F547" si="294">SUM(F548:F551)</f>
        <v>0</v>
      </c>
      <c r="G547" s="177" t="e">
        <f t="shared" ref="G547" si="295">SUM(G548:G551)</f>
        <v>#DIV/0!</v>
      </c>
      <c r="H547" s="164" t="e">
        <f t="shared" si="265"/>
        <v>#DIV/0!</v>
      </c>
    </row>
    <row r="548" spans="1:8" ht="31.5" hidden="1" x14ac:dyDescent="0.25">
      <c r="A548" s="419"/>
      <c r="B548" s="442"/>
      <c r="C548" s="151" t="s">
        <v>853</v>
      </c>
      <c r="D548" s="164"/>
      <c r="E548" s="164" t="e">
        <f t="shared" ref="E548" si="296">D548/D547*100</f>
        <v>#DIV/0!</v>
      </c>
      <c r="F548" s="164"/>
      <c r="G548" s="164" t="e">
        <f t="shared" ref="G548" si="297">F548/F547*100</f>
        <v>#DIV/0!</v>
      </c>
      <c r="H548" s="164" t="e">
        <f t="shared" si="265"/>
        <v>#DIV/0!</v>
      </c>
    </row>
    <row r="549" spans="1:8" hidden="1" x14ac:dyDescent="0.25">
      <c r="A549" s="419"/>
      <c r="B549" s="442"/>
      <c r="C549" s="151" t="s">
        <v>854</v>
      </c>
      <c r="D549" s="164"/>
      <c r="E549" s="164" t="e">
        <f t="shared" ref="E549" si="298">D549/D547*100</f>
        <v>#DIV/0!</v>
      </c>
      <c r="F549" s="164"/>
      <c r="G549" s="164" t="e">
        <f t="shared" ref="G549" si="299">F549/F547*100</f>
        <v>#DIV/0!</v>
      </c>
      <c r="H549" s="164" t="e">
        <f t="shared" si="265"/>
        <v>#DIV/0!</v>
      </c>
    </row>
    <row r="550" spans="1:8" hidden="1" x14ac:dyDescent="0.25">
      <c r="A550" s="419"/>
      <c r="B550" s="442"/>
      <c r="C550" s="151" t="s">
        <v>855</v>
      </c>
      <c r="D550" s="164"/>
      <c r="E550" s="164" t="e">
        <f t="shared" ref="E550" si="300">D550/D547*100</f>
        <v>#DIV/0!</v>
      </c>
      <c r="F550" s="164"/>
      <c r="G550" s="164" t="e">
        <f t="shared" ref="G550" si="301">F550/F547*100</f>
        <v>#DIV/0!</v>
      </c>
      <c r="H550" s="164" t="e">
        <f t="shared" si="265"/>
        <v>#DIV/0!</v>
      </c>
    </row>
    <row r="551" spans="1:8" ht="27.75" hidden="1" customHeight="1" x14ac:dyDescent="0.25">
      <c r="A551" s="419"/>
      <c r="B551" s="442"/>
      <c r="C551" s="151" t="s">
        <v>856</v>
      </c>
      <c r="D551" s="164"/>
      <c r="E551" s="164" t="e">
        <f t="shared" ref="E551" si="302">D551/D547*100</f>
        <v>#DIV/0!</v>
      </c>
      <c r="F551" s="164"/>
      <c r="G551" s="164" t="e">
        <f t="shared" ref="G551" si="303">F551/F547*100</f>
        <v>#DIV/0!</v>
      </c>
      <c r="H551" s="164" t="e">
        <f t="shared" si="265"/>
        <v>#DIV/0!</v>
      </c>
    </row>
    <row r="552" spans="1:8" hidden="1" x14ac:dyDescent="0.25">
      <c r="A552" s="407" t="s">
        <v>216</v>
      </c>
      <c r="B552" s="424" t="s">
        <v>164</v>
      </c>
      <c r="C552" s="143" t="s">
        <v>852</v>
      </c>
      <c r="D552" s="186">
        <f t="shared" ref="D552" si="304">SUM(D553:D556)</f>
        <v>0</v>
      </c>
      <c r="E552" s="186" t="e">
        <f t="shared" ref="E552" si="305">SUM(E553:E556)</f>
        <v>#DIV/0!</v>
      </c>
      <c r="F552" s="186">
        <f t="shared" ref="F552" si="306">SUM(F553:F556)</f>
        <v>0</v>
      </c>
      <c r="G552" s="186" t="e">
        <f t="shared" ref="G552" si="307">SUM(G553:G556)</f>
        <v>#DIV/0!</v>
      </c>
      <c r="H552" s="186" t="e">
        <f t="shared" si="265"/>
        <v>#DIV/0!</v>
      </c>
    </row>
    <row r="553" spans="1:8" ht="31.5" hidden="1" x14ac:dyDescent="0.25">
      <c r="A553" s="407"/>
      <c r="B553" s="424"/>
      <c r="C553" s="149" t="s">
        <v>853</v>
      </c>
      <c r="D553" s="186"/>
      <c r="E553" s="186" t="e">
        <f t="shared" ref="E553" si="308">D553/D552*100</f>
        <v>#DIV/0!</v>
      </c>
      <c r="F553" s="186"/>
      <c r="G553" s="186" t="e">
        <f t="shared" ref="G553" si="309">F553/F552*100</f>
        <v>#DIV/0!</v>
      </c>
      <c r="H553" s="186" t="e">
        <f t="shared" si="265"/>
        <v>#DIV/0!</v>
      </c>
    </row>
    <row r="554" spans="1:8" hidden="1" x14ac:dyDescent="0.25">
      <c r="A554" s="407"/>
      <c r="B554" s="424"/>
      <c r="C554" s="149" t="s">
        <v>854</v>
      </c>
      <c r="D554" s="186"/>
      <c r="E554" s="186" t="e">
        <f t="shared" ref="E554" si="310">D554/D552*100</f>
        <v>#DIV/0!</v>
      </c>
      <c r="F554" s="186"/>
      <c r="G554" s="186" t="e">
        <f t="shared" ref="G554" si="311">F554/F552*100</f>
        <v>#DIV/0!</v>
      </c>
      <c r="H554" s="186" t="e">
        <f t="shared" si="265"/>
        <v>#DIV/0!</v>
      </c>
    </row>
    <row r="555" spans="1:8" hidden="1" x14ac:dyDescent="0.25">
      <c r="A555" s="407"/>
      <c r="B555" s="424"/>
      <c r="C555" s="149" t="s">
        <v>855</v>
      </c>
      <c r="D555" s="186"/>
      <c r="E555" s="186" t="e">
        <f t="shared" ref="E555" si="312">D555/D552*100</f>
        <v>#DIV/0!</v>
      </c>
      <c r="F555" s="186"/>
      <c r="G555" s="186" t="e">
        <f t="shared" ref="G555" si="313">F555/F552*100</f>
        <v>#DIV/0!</v>
      </c>
      <c r="H555" s="186" t="e">
        <f t="shared" si="265"/>
        <v>#DIV/0!</v>
      </c>
    </row>
    <row r="556" spans="1:8" hidden="1" x14ac:dyDescent="0.25">
      <c r="A556" s="407"/>
      <c r="B556" s="424"/>
      <c r="C556" s="149" t="s">
        <v>856</v>
      </c>
      <c r="D556" s="186"/>
      <c r="E556" s="186" t="e">
        <f t="shared" ref="E556" si="314">D556/D552*100</f>
        <v>#DIV/0!</v>
      </c>
      <c r="F556" s="186"/>
      <c r="G556" s="186" t="e">
        <f t="shared" ref="G556" si="315">F556/F552*100</f>
        <v>#DIV/0!</v>
      </c>
      <c r="H556" s="186" t="e">
        <f t="shared" si="265"/>
        <v>#DIV/0!</v>
      </c>
    </row>
    <row r="557" spans="1:8" x14ac:dyDescent="0.25">
      <c r="A557" s="443" t="s">
        <v>209</v>
      </c>
      <c r="B557" s="411" t="s">
        <v>1402</v>
      </c>
      <c r="C557" s="143" t="s">
        <v>852</v>
      </c>
      <c r="D557" s="186">
        <f>SUM(D558:D561)</f>
        <v>0</v>
      </c>
      <c r="E557" s="186">
        <f>SUM(E558:E561)</f>
        <v>0</v>
      </c>
      <c r="F557" s="186">
        <f t="shared" ref="F557:G557" si="316">SUM(F558:F561)</f>
        <v>747.4</v>
      </c>
      <c r="G557" s="186">
        <f t="shared" si="316"/>
        <v>100</v>
      </c>
      <c r="H557" s="186" t="s">
        <v>97</v>
      </c>
    </row>
    <row r="558" spans="1:8" ht="31.5" x14ac:dyDescent="0.25">
      <c r="A558" s="444"/>
      <c r="B558" s="411"/>
      <c r="C558" s="143" t="s">
        <v>853</v>
      </c>
      <c r="D558" s="186">
        <v>0</v>
      </c>
      <c r="E558" s="186">
        <v>0</v>
      </c>
      <c r="F558" s="186">
        <v>747.4</v>
      </c>
      <c r="G558" s="186">
        <v>100</v>
      </c>
      <c r="H558" s="186" t="s">
        <v>97</v>
      </c>
    </row>
    <row r="559" spans="1:8" x14ac:dyDescent="0.25">
      <c r="A559" s="444"/>
      <c r="B559" s="411"/>
      <c r="C559" s="143" t="s">
        <v>854</v>
      </c>
      <c r="D559" s="186">
        <v>0</v>
      </c>
      <c r="E559" s="186">
        <v>0</v>
      </c>
      <c r="F559" s="186">
        <v>0</v>
      </c>
      <c r="G559" s="186">
        <v>0</v>
      </c>
      <c r="H559" s="186" t="s">
        <v>97</v>
      </c>
    </row>
    <row r="560" spans="1:8" x14ac:dyDescent="0.25">
      <c r="A560" s="444"/>
      <c r="B560" s="411"/>
      <c r="C560" s="143" t="s">
        <v>855</v>
      </c>
      <c r="D560" s="186">
        <v>0</v>
      </c>
      <c r="E560" s="186">
        <v>0</v>
      </c>
      <c r="F560" s="186">
        <v>0</v>
      </c>
      <c r="G560" s="186">
        <v>0</v>
      </c>
      <c r="H560" s="186" t="s">
        <v>97</v>
      </c>
    </row>
    <row r="561" spans="1:8" x14ac:dyDescent="0.25">
      <c r="A561" s="445"/>
      <c r="B561" s="411"/>
      <c r="C561" s="143" t="s">
        <v>856</v>
      </c>
      <c r="D561" s="186">
        <v>0</v>
      </c>
      <c r="E561" s="186">
        <v>0</v>
      </c>
      <c r="F561" s="186">
        <v>0</v>
      </c>
      <c r="G561" s="186">
        <v>0</v>
      </c>
      <c r="H561" s="186" t="s">
        <v>97</v>
      </c>
    </row>
    <row r="562" spans="1:8" s="9" customFormat="1" x14ac:dyDescent="0.25">
      <c r="A562" s="419" t="s">
        <v>218</v>
      </c>
      <c r="B562" s="423" t="s">
        <v>1205</v>
      </c>
      <c r="C562" s="148" t="s">
        <v>852</v>
      </c>
      <c r="D562" s="177">
        <f t="shared" ref="D562" si="317">SUM(D563:D566)</f>
        <v>20</v>
      </c>
      <c r="E562" s="177">
        <f t="shared" ref="E562" si="318">SUM(E563:E566)</f>
        <v>100</v>
      </c>
      <c r="F562" s="177">
        <f t="shared" ref="F562" si="319">SUM(F563:F566)</f>
        <v>0</v>
      </c>
      <c r="G562" s="177">
        <f t="shared" ref="G562" si="320">SUM(G563:G566)</f>
        <v>0</v>
      </c>
      <c r="H562" s="177">
        <f t="shared" si="265"/>
        <v>-100</v>
      </c>
    </row>
    <row r="563" spans="1:8" s="9" customFormat="1" ht="31.5" x14ac:dyDescent="0.25">
      <c r="A563" s="419"/>
      <c r="B563" s="423"/>
      <c r="C563" s="148" t="s">
        <v>853</v>
      </c>
      <c r="D563" s="177">
        <v>20</v>
      </c>
      <c r="E563" s="177">
        <f t="shared" ref="E563" si="321">D563/D562*100</f>
        <v>100</v>
      </c>
      <c r="F563" s="177">
        <v>0</v>
      </c>
      <c r="G563" s="177">
        <v>0</v>
      </c>
      <c r="H563" s="177">
        <f t="shared" si="265"/>
        <v>-100</v>
      </c>
    </row>
    <row r="564" spans="1:8" s="9" customFormat="1" x14ac:dyDescent="0.25">
      <c r="A564" s="419"/>
      <c r="B564" s="423"/>
      <c r="C564" s="148" t="s">
        <v>854</v>
      </c>
      <c r="D564" s="177">
        <v>0</v>
      </c>
      <c r="E564" s="177">
        <f t="shared" ref="E564" si="322">D564/D562*100</f>
        <v>0</v>
      </c>
      <c r="F564" s="177">
        <v>0</v>
      </c>
      <c r="G564" s="177">
        <v>0</v>
      </c>
      <c r="H564" s="177" t="s">
        <v>97</v>
      </c>
    </row>
    <row r="565" spans="1:8" s="9" customFormat="1" x14ac:dyDescent="0.25">
      <c r="A565" s="419"/>
      <c r="B565" s="423"/>
      <c r="C565" s="148" t="s">
        <v>855</v>
      </c>
      <c r="D565" s="177">
        <v>0</v>
      </c>
      <c r="E565" s="177">
        <f t="shared" ref="E565" si="323">D565/D562*100</f>
        <v>0</v>
      </c>
      <c r="F565" s="177">
        <v>0</v>
      </c>
      <c r="G565" s="177">
        <v>0</v>
      </c>
      <c r="H565" s="177" t="s">
        <v>97</v>
      </c>
    </row>
    <row r="566" spans="1:8" s="9" customFormat="1" x14ac:dyDescent="0.25">
      <c r="A566" s="419"/>
      <c r="B566" s="423"/>
      <c r="C566" s="148" t="s">
        <v>856</v>
      </c>
      <c r="D566" s="177">
        <v>0</v>
      </c>
      <c r="E566" s="177">
        <f t="shared" ref="E566" si="324">D566/D562*100</f>
        <v>0</v>
      </c>
      <c r="F566" s="177">
        <v>0</v>
      </c>
      <c r="G566" s="177">
        <v>0</v>
      </c>
      <c r="H566" s="177" t="s">
        <v>97</v>
      </c>
    </row>
    <row r="567" spans="1:8" s="9" customFormat="1" x14ac:dyDescent="0.25">
      <c r="A567" s="407" t="s">
        <v>221</v>
      </c>
      <c r="B567" s="424" t="s">
        <v>897</v>
      </c>
      <c r="C567" s="145" t="s">
        <v>852</v>
      </c>
      <c r="D567" s="179">
        <f t="shared" ref="D567" si="325">SUM(D568:D571)</f>
        <v>20</v>
      </c>
      <c r="E567" s="179">
        <f t="shared" ref="E567" si="326">SUM(E568:E571)</f>
        <v>100</v>
      </c>
      <c r="F567" s="179">
        <f t="shared" ref="F567" si="327">SUM(F568:F571)</f>
        <v>0</v>
      </c>
      <c r="G567" s="179">
        <f t="shared" ref="G567" si="328">SUM(G568:G571)</f>
        <v>0</v>
      </c>
      <c r="H567" s="179">
        <f t="shared" si="265"/>
        <v>-100</v>
      </c>
    </row>
    <row r="568" spans="1:8" s="9" customFormat="1" ht="31.5" x14ac:dyDescent="0.25">
      <c r="A568" s="407"/>
      <c r="B568" s="424"/>
      <c r="C568" s="150" t="s">
        <v>853</v>
      </c>
      <c r="D568" s="179">
        <v>20</v>
      </c>
      <c r="E568" s="179">
        <f t="shared" ref="E568" si="329">D568/D567*100</f>
        <v>100</v>
      </c>
      <c r="F568" s="179">
        <v>0</v>
      </c>
      <c r="G568" s="179">
        <v>0</v>
      </c>
      <c r="H568" s="179">
        <f t="shared" si="265"/>
        <v>-100</v>
      </c>
    </row>
    <row r="569" spans="1:8" x14ac:dyDescent="0.25">
      <c r="A569" s="407"/>
      <c r="B569" s="424"/>
      <c r="C569" s="149" t="s">
        <v>854</v>
      </c>
      <c r="D569" s="186">
        <v>0</v>
      </c>
      <c r="E569" s="186">
        <f t="shared" ref="E569" si="330">D569/D567*100</f>
        <v>0</v>
      </c>
      <c r="F569" s="186">
        <v>0</v>
      </c>
      <c r="G569" s="179">
        <v>0</v>
      </c>
      <c r="H569" s="186" t="s">
        <v>97</v>
      </c>
    </row>
    <row r="570" spans="1:8" x14ac:dyDescent="0.25">
      <c r="A570" s="407"/>
      <c r="B570" s="424"/>
      <c r="C570" s="149" t="s">
        <v>855</v>
      </c>
      <c r="D570" s="186">
        <v>0</v>
      </c>
      <c r="E570" s="186">
        <f t="shared" ref="E570" si="331">D570/D567*100</f>
        <v>0</v>
      </c>
      <c r="F570" s="186">
        <v>0</v>
      </c>
      <c r="G570" s="179">
        <v>0</v>
      </c>
      <c r="H570" s="186" t="s">
        <v>97</v>
      </c>
    </row>
    <row r="571" spans="1:8" x14ac:dyDescent="0.25">
      <c r="A571" s="407"/>
      <c r="B571" s="424"/>
      <c r="C571" s="149" t="s">
        <v>856</v>
      </c>
      <c r="D571" s="186">
        <v>0</v>
      </c>
      <c r="E571" s="186">
        <f t="shared" ref="E571" si="332">D571/D567*100</f>
        <v>0</v>
      </c>
      <c r="F571" s="186">
        <v>0</v>
      </c>
      <c r="G571" s="179">
        <v>0</v>
      </c>
      <c r="H571" s="186" t="s">
        <v>97</v>
      </c>
    </row>
    <row r="572" spans="1:8" s="9" customFormat="1" x14ac:dyDescent="0.25">
      <c r="A572" s="419" t="s">
        <v>224</v>
      </c>
      <c r="B572" s="423" t="s">
        <v>1206</v>
      </c>
      <c r="C572" s="148" t="s">
        <v>852</v>
      </c>
      <c r="D572" s="177">
        <f t="shared" ref="D572" si="333">SUM(D573:D576)</f>
        <v>60496</v>
      </c>
      <c r="E572" s="177">
        <f t="shared" ref="E572" si="334">SUM(E573:E576)</f>
        <v>100</v>
      </c>
      <c r="F572" s="177">
        <f t="shared" ref="F572" si="335">SUM(F573:F576)</f>
        <v>14716.8</v>
      </c>
      <c r="G572" s="177">
        <f t="shared" ref="G572" si="336">SUM(G573:G576)</f>
        <v>100</v>
      </c>
      <c r="H572" s="177">
        <f t="shared" si="265"/>
        <v>-75.67310235387464</v>
      </c>
    </row>
    <row r="573" spans="1:8" s="9" customFormat="1" ht="31.5" x14ac:dyDescent="0.25">
      <c r="A573" s="419"/>
      <c r="B573" s="423"/>
      <c r="C573" s="148" t="s">
        <v>853</v>
      </c>
      <c r="D573" s="177">
        <v>60496</v>
      </c>
      <c r="E573" s="177">
        <f t="shared" ref="E573" si="337">D573/D572*100</f>
        <v>100</v>
      </c>
      <c r="F573" s="177">
        <v>14716.8</v>
      </c>
      <c r="G573" s="177">
        <f t="shared" ref="G573" si="338">F573/F572*100</f>
        <v>100</v>
      </c>
      <c r="H573" s="177">
        <f t="shared" si="265"/>
        <v>-75.67310235387464</v>
      </c>
    </row>
    <row r="574" spans="1:8" s="9" customFormat="1" x14ac:dyDescent="0.25">
      <c r="A574" s="419"/>
      <c r="B574" s="423"/>
      <c r="C574" s="148" t="s">
        <v>854</v>
      </c>
      <c r="D574" s="177">
        <v>0</v>
      </c>
      <c r="E574" s="177">
        <f t="shared" ref="E574" si="339">D574/D572*100</f>
        <v>0</v>
      </c>
      <c r="F574" s="177">
        <v>0</v>
      </c>
      <c r="G574" s="177">
        <f t="shared" ref="G574" si="340">F574/F572*100</f>
        <v>0</v>
      </c>
      <c r="H574" s="177" t="s">
        <v>97</v>
      </c>
    </row>
    <row r="575" spans="1:8" s="9" customFormat="1" x14ac:dyDescent="0.25">
      <c r="A575" s="419"/>
      <c r="B575" s="423"/>
      <c r="C575" s="148" t="s">
        <v>855</v>
      </c>
      <c r="D575" s="177">
        <v>0</v>
      </c>
      <c r="E575" s="177">
        <f t="shared" ref="E575" si="341">D575/D572*100</f>
        <v>0</v>
      </c>
      <c r="F575" s="177">
        <v>0</v>
      </c>
      <c r="G575" s="177">
        <f t="shared" ref="G575" si="342">F575/F572*100</f>
        <v>0</v>
      </c>
      <c r="H575" s="177" t="s">
        <v>97</v>
      </c>
    </row>
    <row r="576" spans="1:8" s="9" customFormat="1" ht="20.25" customHeight="1" x14ac:dyDescent="0.25">
      <c r="A576" s="419"/>
      <c r="B576" s="423"/>
      <c r="C576" s="148" t="s">
        <v>856</v>
      </c>
      <c r="D576" s="177">
        <v>0</v>
      </c>
      <c r="E576" s="177">
        <f t="shared" ref="E576" si="343">D576/D572*100</f>
        <v>0</v>
      </c>
      <c r="F576" s="177">
        <v>0</v>
      </c>
      <c r="G576" s="177">
        <f t="shared" ref="G576" si="344">F576/F572*100</f>
        <v>0</v>
      </c>
      <c r="H576" s="177" t="s">
        <v>97</v>
      </c>
    </row>
    <row r="577" spans="1:8" s="9" customFormat="1" x14ac:dyDescent="0.25">
      <c r="A577" s="407" t="s">
        <v>228</v>
      </c>
      <c r="B577" s="424" t="s">
        <v>114</v>
      </c>
      <c r="C577" s="145" t="s">
        <v>852</v>
      </c>
      <c r="D577" s="179">
        <f t="shared" ref="D577" si="345">SUM(D578:D581)</f>
        <v>4283</v>
      </c>
      <c r="E577" s="179">
        <f t="shared" ref="E577" si="346">SUM(E578:E581)</f>
        <v>100</v>
      </c>
      <c r="F577" s="179">
        <f t="shared" ref="F577" si="347">SUM(F578:F581)</f>
        <v>1060.3</v>
      </c>
      <c r="G577" s="179">
        <f t="shared" ref="G577" si="348">SUM(G578:G581)</f>
        <v>100</v>
      </c>
      <c r="H577" s="179">
        <f t="shared" si="265"/>
        <v>-75.243987858977363</v>
      </c>
    </row>
    <row r="578" spans="1:8" s="9" customFormat="1" ht="31.5" x14ac:dyDescent="0.25">
      <c r="A578" s="407"/>
      <c r="B578" s="424"/>
      <c r="C578" s="150" t="s">
        <v>853</v>
      </c>
      <c r="D578" s="179">
        <v>4283</v>
      </c>
      <c r="E578" s="179">
        <f t="shared" ref="E578" si="349">D578/D577*100</f>
        <v>100</v>
      </c>
      <c r="F578" s="179">
        <v>1060.3</v>
      </c>
      <c r="G578" s="179">
        <f t="shared" ref="G578" si="350">F578/F577*100</f>
        <v>100</v>
      </c>
      <c r="H578" s="179">
        <f t="shared" si="265"/>
        <v>-75.243987858977363</v>
      </c>
    </row>
    <row r="579" spans="1:8" x14ac:dyDescent="0.25">
      <c r="A579" s="407"/>
      <c r="B579" s="424"/>
      <c r="C579" s="149" t="s">
        <v>854</v>
      </c>
      <c r="D579" s="186">
        <v>0</v>
      </c>
      <c r="E579" s="186">
        <f t="shared" ref="E579" si="351">D579/D577*100</f>
        <v>0</v>
      </c>
      <c r="F579" s="186">
        <v>0</v>
      </c>
      <c r="G579" s="186">
        <f t="shared" ref="G579" si="352">F579/F577*100</f>
        <v>0</v>
      </c>
      <c r="H579" s="186" t="s">
        <v>97</v>
      </c>
    </row>
    <row r="580" spans="1:8" x14ac:dyDescent="0.25">
      <c r="A580" s="407"/>
      <c r="B580" s="424"/>
      <c r="C580" s="149" t="s">
        <v>855</v>
      </c>
      <c r="D580" s="186">
        <v>0</v>
      </c>
      <c r="E580" s="186">
        <f t="shared" ref="E580" si="353">D580/D577*100</f>
        <v>0</v>
      </c>
      <c r="F580" s="186">
        <v>0</v>
      </c>
      <c r="G580" s="186">
        <f t="shared" ref="G580" si="354">F580/F577*100</f>
        <v>0</v>
      </c>
      <c r="H580" s="186" t="s">
        <v>97</v>
      </c>
    </row>
    <row r="581" spans="1:8" x14ac:dyDescent="0.25">
      <c r="A581" s="407"/>
      <c r="B581" s="424"/>
      <c r="C581" s="149" t="s">
        <v>856</v>
      </c>
      <c r="D581" s="186">
        <v>0</v>
      </c>
      <c r="E581" s="186">
        <f t="shared" ref="E581" si="355">D581/D577*100</f>
        <v>0</v>
      </c>
      <c r="F581" s="186">
        <v>0</v>
      </c>
      <c r="G581" s="186">
        <f t="shared" ref="G581" si="356">F581/F577*100</f>
        <v>0</v>
      </c>
      <c r="H581" s="186" t="s">
        <v>97</v>
      </c>
    </row>
    <row r="582" spans="1:8" x14ac:dyDescent="0.25">
      <c r="A582" s="407" t="s">
        <v>231</v>
      </c>
      <c r="B582" s="424" t="s">
        <v>898</v>
      </c>
      <c r="C582" s="143" t="s">
        <v>852</v>
      </c>
      <c r="D582" s="179">
        <f t="shared" ref="D582" si="357">SUM(D583:D586)</f>
        <v>9894</v>
      </c>
      <c r="E582" s="179">
        <f t="shared" ref="E582" si="358">SUM(E583:E586)</f>
        <v>100</v>
      </c>
      <c r="F582" s="179">
        <f t="shared" ref="F582" si="359">SUM(F583:F586)</f>
        <v>2185.5</v>
      </c>
      <c r="G582" s="179">
        <f t="shared" ref="G582" si="360">SUM(G583:G586)</f>
        <v>100</v>
      </c>
      <c r="H582" s="186">
        <f t="shared" si="265"/>
        <v>-77.910855063674958</v>
      </c>
    </row>
    <row r="583" spans="1:8" ht="31.5" x14ac:dyDescent="0.25">
      <c r="A583" s="407"/>
      <c r="B583" s="424"/>
      <c r="C583" s="149" t="s">
        <v>853</v>
      </c>
      <c r="D583" s="186">
        <v>9894</v>
      </c>
      <c r="E583" s="186">
        <f t="shared" ref="E583" si="361">D583/D582*100</f>
        <v>100</v>
      </c>
      <c r="F583" s="186">
        <v>2185.5</v>
      </c>
      <c r="G583" s="186">
        <f t="shared" ref="G583" si="362">F583/F582*100</f>
        <v>100</v>
      </c>
      <c r="H583" s="186">
        <f t="shared" si="265"/>
        <v>-77.910855063674958</v>
      </c>
    </row>
    <row r="584" spans="1:8" x14ac:dyDescent="0.25">
      <c r="A584" s="407"/>
      <c r="B584" s="424"/>
      <c r="C584" s="149" t="s">
        <v>854</v>
      </c>
      <c r="D584" s="186">
        <v>0</v>
      </c>
      <c r="E584" s="186">
        <f t="shared" ref="E584" si="363">D584/D582*100</f>
        <v>0</v>
      </c>
      <c r="F584" s="186">
        <v>0</v>
      </c>
      <c r="G584" s="186">
        <f t="shared" ref="G584" si="364">F584/F582*100</f>
        <v>0</v>
      </c>
      <c r="H584" s="186" t="s">
        <v>97</v>
      </c>
    </row>
    <row r="585" spans="1:8" x14ac:dyDescent="0.25">
      <c r="A585" s="407"/>
      <c r="B585" s="424"/>
      <c r="C585" s="149" t="s">
        <v>855</v>
      </c>
      <c r="D585" s="186">
        <v>0</v>
      </c>
      <c r="E585" s="186">
        <f t="shared" ref="E585" si="365">D585/D582*100</f>
        <v>0</v>
      </c>
      <c r="F585" s="186">
        <v>0</v>
      </c>
      <c r="G585" s="186">
        <f t="shared" ref="G585" si="366">F585/F582*100</f>
        <v>0</v>
      </c>
      <c r="H585" s="186" t="s">
        <v>97</v>
      </c>
    </row>
    <row r="586" spans="1:8" x14ac:dyDescent="0.25">
      <c r="A586" s="407"/>
      <c r="B586" s="424"/>
      <c r="C586" s="149" t="s">
        <v>856</v>
      </c>
      <c r="D586" s="186">
        <v>0</v>
      </c>
      <c r="E586" s="186">
        <f t="shared" ref="E586" si="367">D586/D582*100</f>
        <v>0</v>
      </c>
      <c r="F586" s="186">
        <v>0</v>
      </c>
      <c r="G586" s="186">
        <f t="shared" ref="G586" si="368">F586/F582*100</f>
        <v>0</v>
      </c>
      <c r="H586" s="186" t="s">
        <v>97</v>
      </c>
    </row>
    <row r="587" spans="1:8" x14ac:dyDescent="0.25">
      <c r="A587" s="407" t="s">
        <v>234</v>
      </c>
      <c r="B587" s="424" t="s">
        <v>899</v>
      </c>
      <c r="C587" s="143" t="s">
        <v>852</v>
      </c>
      <c r="D587" s="179">
        <f t="shared" ref="D587" si="369">SUM(D588:D591)</f>
        <v>573</v>
      </c>
      <c r="E587" s="179">
        <f t="shared" ref="E587" si="370">SUM(E588:E591)</f>
        <v>100</v>
      </c>
      <c r="F587" s="179">
        <f t="shared" ref="F587" si="371">SUM(F588:F591)</f>
        <v>144.19999999999999</v>
      </c>
      <c r="G587" s="179">
        <f t="shared" ref="G587" si="372">SUM(G588:G591)</f>
        <v>100</v>
      </c>
      <c r="H587" s="186">
        <f t="shared" ref="H587:H593" si="373">F587/D587*100-100</f>
        <v>-74.83420593368237</v>
      </c>
    </row>
    <row r="588" spans="1:8" ht="31.5" x14ac:dyDescent="0.25">
      <c r="A588" s="407"/>
      <c r="B588" s="424"/>
      <c r="C588" s="149" t="s">
        <v>853</v>
      </c>
      <c r="D588" s="186">
        <v>573</v>
      </c>
      <c r="E588" s="186">
        <f t="shared" ref="E588" si="374">D588/D587*100</f>
        <v>100</v>
      </c>
      <c r="F588" s="186">
        <v>144.19999999999999</v>
      </c>
      <c r="G588" s="186">
        <f t="shared" ref="G588" si="375">F588/F587*100</f>
        <v>100</v>
      </c>
      <c r="H588" s="186">
        <f t="shared" si="373"/>
        <v>-74.83420593368237</v>
      </c>
    </row>
    <row r="589" spans="1:8" x14ac:dyDescent="0.25">
      <c r="A589" s="407"/>
      <c r="B589" s="424"/>
      <c r="C589" s="149" t="s">
        <v>854</v>
      </c>
      <c r="D589" s="186">
        <v>0</v>
      </c>
      <c r="E589" s="186">
        <f t="shared" ref="E589" si="376">D589/D587*100</f>
        <v>0</v>
      </c>
      <c r="F589" s="186">
        <v>0</v>
      </c>
      <c r="G589" s="186">
        <f t="shared" ref="G589" si="377">F589/F587*100</f>
        <v>0</v>
      </c>
      <c r="H589" s="186" t="s">
        <v>97</v>
      </c>
    </row>
    <row r="590" spans="1:8" x14ac:dyDescent="0.25">
      <c r="A590" s="407"/>
      <c r="B590" s="424"/>
      <c r="C590" s="149" t="s">
        <v>855</v>
      </c>
      <c r="D590" s="186">
        <v>0</v>
      </c>
      <c r="E590" s="186">
        <f t="shared" ref="E590" si="378">D590/D587*100</f>
        <v>0</v>
      </c>
      <c r="F590" s="186">
        <v>0</v>
      </c>
      <c r="G590" s="186">
        <f t="shared" ref="G590" si="379">F590/F587*100</f>
        <v>0</v>
      </c>
      <c r="H590" s="186" t="s">
        <v>97</v>
      </c>
    </row>
    <row r="591" spans="1:8" x14ac:dyDescent="0.25">
      <c r="A591" s="407"/>
      <c r="B591" s="424"/>
      <c r="C591" s="149" t="s">
        <v>856</v>
      </c>
      <c r="D591" s="186">
        <v>0</v>
      </c>
      <c r="E591" s="186">
        <f t="shared" ref="E591" si="380">D591/D587*100</f>
        <v>0</v>
      </c>
      <c r="F591" s="186">
        <v>0</v>
      </c>
      <c r="G591" s="186">
        <f t="shared" ref="G591" si="381">F591/F587*100</f>
        <v>0</v>
      </c>
      <c r="H591" s="186" t="s">
        <v>97</v>
      </c>
    </row>
    <row r="592" spans="1:8" x14ac:dyDescent="0.25">
      <c r="A592" s="407" t="s">
        <v>237</v>
      </c>
      <c r="B592" s="424" t="s">
        <v>900</v>
      </c>
      <c r="C592" s="143" t="s">
        <v>852</v>
      </c>
      <c r="D592" s="179">
        <f t="shared" ref="D592" si="382">SUM(D593:D596)</f>
        <v>45746</v>
      </c>
      <c r="E592" s="179">
        <f t="shared" ref="E592" si="383">SUM(E593:E596)</f>
        <v>100</v>
      </c>
      <c r="F592" s="179">
        <f t="shared" ref="F592" si="384">SUM(F593:F596)</f>
        <v>11326.8</v>
      </c>
      <c r="G592" s="179">
        <f t="shared" ref="G592" si="385">SUM(G593:G596)</f>
        <v>100</v>
      </c>
      <c r="H592" s="186">
        <f t="shared" si="373"/>
        <v>-75.23980238709396</v>
      </c>
    </row>
    <row r="593" spans="1:8" ht="31.5" x14ac:dyDescent="0.25">
      <c r="A593" s="407"/>
      <c r="B593" s="424"/>
      <c r="C593" s="149" t="s">
        <v>853</v>
      </c>
      <c r="D593" s="186">
        <v>45746</v>
      </c>
      <c r="E593" s="186">
        <f t="shared" ref="E593" si="386">D593/D592*100</f>
        <v>100</v>
      </c>
      <c r="F593" s="186">
        <v>11326.8</v>
      </c>
      <c r="G593" s="186">
        <f t="shared" ref="G593" si="387">F593/F592*100</f>
        <v>100</v>
      </c>
      <c r="H593" s="186">
        <f t="shared" si="373"/>
        <v>-75.23980238709396</v>
      </c>
    </row>
    <row r="594" spans="1:8" x14ac:dyDescent="0.25">
      <c r="A594" s="407"/>
      <c r="B594" s="424"/>
      <c r="C594" s="149" t="s">
        <v>854</v>
      </c>
      <c r="D594" s="186">
        <v>0</v>
      </c>
      <c r="E594" s="186">
        <f t="shared" ref="E594" si="388">D594/D592*100</f>
        <v>0</v>
      </c>
      <c r="F594" s="186">
        <v>0</v>
      </c>
      <c r="G594" s="186">
        <f t="shared" ref="G594" si="389">F594/F592*100</f>
        <v>0</v>
      </c>
      <c r="H594" s="186" t="s">
        <v>97</v>
      </c>
    </row>
    <row r="595" spans="1:8" x14ac:dyDescent="0.25">
      <c r="A595" s="407"/>
      <c r="B595" s="424"/>
      <c r="C595" s="149" t="s">
        <v>855</v>
      </c>
      <c r="D595" s="186">
        <v>0</v>
      </c>
      <c r="E595" s="186">
        <f t="shared" ref="E595" si="390">D595/D592*100</f>
        <v>0</v>
      </c>
      <c r="F595" s="186">
        <v>0</v>
      </c>
      <c r="G595" s="186">
        <f t="shared" ref="G595" si="391">F595/F592*100</f>
        <v>0</v>
      </c>
      <c r="H595" s="186" t="s">
        <v>97</v>
      </c>
    </row>
    <row r="596" spans="1:8" x14ac:dyDescent="0.25">
      <c r="A596" s="407"/>
      <c r="B596" s="424"/>
      <c r="C596" s="149" t="s">
        <v>856</v>
      </c>
      <c r="D596" s="186">
        <v>0</v>
      </c>
      <c r="E596" s="186">
        <f t="shared" ref="E596" si="392">D596/D592*100</f>
        <v>0</v>
      </c>
      <c r="F596" s="186">
        <v>0</v>
      </c>
      <c r="G596" s="186">
        <f t="shared" ref="G596" si="393">F596/F592*100</f>
        <v>0</v>
      </c>
      <c r="H596" s="186" t="s">
        <v>97</v>
      </c>
    </row>
    <row r="597" spans="1:8" s="12" customFormat="1" ht="21" customHeight="1" x14ac:dyDescent="0.25">
      <c r="A597" s="437">
        <v>5</v>
      </c>
      <c r="B597" s="438" t="s">
        <v>1201</v>
      </c>
      <c r="C597" s="225" t="s">
        <v>852</v>
      </c>
      <c r="D597" s="165">
        <f>D598+D599+D600+D601</f>
        <v>643500</v>
      </c>
      <c r="E597" s="165">
        <f>E598+E599+E600+E601</f>
        <v>100.00000000000001</v>
      </c>
      <c r="F597" s="165">
        <f>F598+F599+F600+F601</f>
        <v>171272.46999999997</v>
      </c>
      <c r="G597" s="165">
        <f>G598+G599+G600+G601</f>
        <v>100</v>
      </c>
      <c r="H597" s="165">
        <f>F597/D597*100-100</f>
        <v>-73.384231546231547</v>
      </c>
    </row>
    <row r="598" spans="1:8" s="12" customFormat="1" ht="30.75" customHeight="1" x14ac:dyDescent="0.25">
      <c r="A598" s="437"/>
      <c r="B598" s="439"/>
      <c r="C598" s="227" t="s">
        <v>853</v>
      </c>
      <c r="D598" s="165">
        <f>D603+D813+D833+D853+D873</f>
        <v>29435</v>
      </c>
      <c r="E598" s="165">
        <f>D598/D597*100</f>
        <v>4.5742035742035743</v>
      </c>
      <c r="F598" s="165">
        <f>F603+F803+F813+F833+F853+F873</f>
        <v>6330.6800000000012</v>
      </c>
      <c r="G598" s="165">
        <f>F598/F597*100</f>
        <v>3.6962624524536851</v>
      </c>
      <c r="H598" s="165">
        <f t="shared" ref="H598:H661" si="394">F598/D598*100-100</f>
        <v>-78.492678783760823</v>
      </c>
    </row>
    <row r="599" spans="1:8" s="12" customFormat="1" x14ac:dyDescent="0.25">
      <c r="A599" s="437"/>
      <c r="B599" s="439"/>
      <c r="C599" s="225" t="s">
        <v>854</v>
      </c>
      <c r="D599" s="165">
        <f>D604+D804+D814+D834+D854+D874</f>
        <v>182993.8</v>
      </c>
      <c r="E599" s="165">
        <f>D599/D597*100</f>
        <v>28.437264957264958</v>
      </c>
      <c r="F599" s="165">
        <f>F604+F804+F814+F834+F854+F874</f>
        <v>60859.189999999988</v>
      </c>
      <c r="G599" s="165">
        <f>F599/F597*100</f>
        <v>35.533550721841053</v>
      </c>
      <c r="H599" s="165">
        <f t="shared" si="394"/>
        <v>-66.742485264528085</v>
      </c>
    </row>
    <row r="600" spans="1:8" s="12" customFormat="1" x14ac:dyDescent="0.25">
      <c r="A600" s="437"/>
      <c r="B600" s="439"/>
      <c r="C600" s="225" t="s">
        <v>855</v>
      </c>
      <c r="D600" s="165">
        <f>D605+D805+D815+D835+D855+D875</f>
        <v>423361.2</v>
      </c>
      <c r="E600" s="165">
        <f>D600/D597*100</f>
        <v>65.790396270396272</v>
      </c>
      <c r="F600" s="165">
        <f>F605+F805+F815+F835+F855+F875</f>
        <v>102272.98999999999</v>
      </c>
      <c r="G600" s="165">
        <f>F600/F597*100</f>
        <v>59.713618890414786</v>
      </c>
      <c r="H600" s="165">
        <f t="shared" si="394"/>
        <v>-75.84261618683999</v>
      </c>
    </row>
    <row r="601" spans="1:8" s="12" customFormat="1" x14ac:dyDescent="0.25">
      <c r="A601" s="437"/>
      <c r="B601" s="440"/>
      <c r="C601" s="225" t="s">
        <v>856</v>
      </c>
      <c r="D601" s="165">
        <f>D606+D806+D816+D836+D856+D876</f>
        <v>7710</v>
      </c>
      <c r="E601" s="165">
        <f>D601/D597*100</f>
        <v>1.1981351981351982</v>
      </c>
      <c r="F601" s="165">
        <f>F606+F806+F816+F836+F856+F876</f>
        <v>1809.61</v>
      </c>
      <c r="G601" s="165">
        <f>F601/F597*100</f>
        <v>1.0565679352904762</v>
      </c>
      <c r="H601" s="165">
        <f t="shared" si="394"/>
        <v>-76.52905317769131</v>
      </c>
    </row>
    <row r="602" spans="1:8" s="12" customFormat="1" ht="15.75" customHeight="1" x14ac:dyDescent="0.25">
      <c r="A602" s="441" t="s">
        <v>252</v>
      </c>
      <c r="B602" s="400" t="s">
        <v>901</v>
      </c>
      <c r="C602" s="229" t="s">
        <v>852</v>
      </c>
      <c r="D602" s="166">
        <f>D603+D604+D605+D606</f>
        <v>466387</v>
      </c>
      <c r="E602" s="166">
        <f>E603+E604+E605+E606</f>
        <v>100</v>
      </c>
      <c r="F602" s="166">
        <f>F603+F604+F605+F606</f>
        <v>121016.01999999999</v>
      </c>
      <c r="G602" s="166">
        <f>G603+G604+G605+G606</f>
        <v>100</v>
      </c>
      <c r="H602" s="166">
        <f t="shared" si="394"/>
        <v>-74.052445715682467</v>
      </c>
    </row>
    <row r="603" spans="1:8" s="12" customFormat="1" ht="31.5" x14ac:dyDescent="0.25">
      <c r="A603" s="441"/>
      <c r="B603" s="401"/>
      <c r="C603" s="230" t="s">
        <v>853</v>
      </c>
      <c r="D603" s="166">
        <f>D608+D613+D618+D623+D628+D633+D638+D643+D648+D653+D658+D663+D673+D678+D683+D688+D693+D698+D703+D708+D713+D718+D728+D733+D738+D743+D748+D753+D758+D768+D773+D778+D783+D788+D793+D798</f>
        <v>22909</v>
      </c>
      <c r="E603" s="166">
        <f>D603/D602*100</f>
        <v>4.9120151290666332</v>
      </c>
      <c r="F603" s="166">
        <f>F608+F613+F618+F623+F628+F633+F638+F643+F648+F653+F658+F663+F673+F678+F683+F688+F693+F698+F703+F708+F713+F718+F728+F733+F738+F743+F748+F753+F758+F768+F773+F778+F783+F788+F793+F798</f>
        <v>5330.4400000000005</v>
      </c>
      <c r="G603" s="166">
        <f>F603/F602*100</f>
        <v>4.4047391411484202</v>
      </c>
      <c r="H603" s="166">
        <f>F603/D603*100-100</f>
        <v>-76.732114016325454</v>
      </c>
    </row>
    <row r="604" spans="1:8" s="12" customFormat="1" x14ac:dyDescent="0.25">
      <c r="A604" s="441"/>
      <c r="B604" s="401"/>
      <c r="C604" s="229" t="s">
        <v>854</v>
      </c>
      <c r="D604" s="166">
        <f>D609+D614+D619+D624+D629+D634+D639+D644+D649+D654+D659+D664+D669+D674+D679+D684+D689+D694+D699+D704+D709+D714+D719+D724+D729+D734+D739+D744+D749+D754+D759+D764+D769+D774+D779+D784+D789+D794+D799</f>
        <v>179182</v>
      </c>
      <c r="E604" s="166">
        <f>D604/D602*100</f>
        <v>38.419166915029798</v>
      </c>
      <c r="F604" s="166">
        <f>F609+F614+F619+F624+F629+F634+F639+F644+F649+F654+F659+F664+F669+F674+F679+F684+F689+F694+F699+F704+F709+F714+F719+F724+F729+F734+F739+F744+F749+F754+F759+F764+F769+F774+F779+F784+F789+F794+F799</f>
        <v>60811.80999999999</v>
      </c>
      <c r="G604" s="166">
        <f>F604/F602*100</f>
        <v>50.251041143147823</v>
      </c>
      <c r="H604" s="166">
        <f t="shared" si="394"/>
        <v>-66.061429161411297</v>
      </c>
    </row>
    <row r="605" spans="1:8" s="12" customFormat="1" x14ac:dyDescent="0.25">
      <c r="A605" s="441"/>
      <c r="B605" s="401"/>
      <c r="C605" s="229" t="s">
        <v>855</v>
      </c>
      <c r="D605" s="166">
        <f>D610+D615+D620+D625+D630+D635+D640+D645+D650+D655+D660+D665+D670+D675+D680+D685+D690+D695+D700+D705+D710+D715+D720+D725+D730+D735+D740+D745+D750+D755+D760+D765+D770+D775+D780+D785+D790+D795+D800</f>
        <v>264296</v>
      </c>
      <c r="E605" s="166">
        <f>D605/D602*100</f>
        <v>56.66881795590357</v>
      </c>
      <c r="F605" s="166">
        <f>F610+F615+F620+F625+F630+F635+F640+F645+F650+F655+F660+F665+F670+F675+F680+F685+F690+F695+F700+F705+F710+F715+F720+F725+F730+F735+F740+F745+F750+F755+F760+F765+F770+F775+F780+F785+F790+F795+F800</f>
        <v>54873.77</v>
      </c>
      <c r="G605" s="166">
        <f>F605/F602*100</f>
        <v>45.344219715703751</v>
      </c>
      <c r="H605" s="166">
        <f t="shared" si="394"/>
        <v>-79.23775993582953</v>
      </c>
    </row>
    <row r="606" spans="1:8" s="12" customFormat="1" x14ac:dyDescent="0.25">
      <c r="A606" s="441"/>
      <c r="B606" s="402"/>
      <c r="C606" s="229" t="s">
        <v>856</v>
      </c>
      <c r="D606" s="166">
        <f>D611+D616+D621+D626+D631+D636+D641+D646+D651+D656+D661+D666+D671+D676+D681+D686+D691+D696+D701+D706+D711+D716+D721+D726+D731+D736+D741+D746+D751+D756+D761+D766+D771+D776+D781+D786+D791+D796+D801</f>
        <v>0</v>
      </c>
      <c r="E606" s="166">
        <f>D606/D602*100</f>
        <v>0</v>
      </c>
      <c r="F606" s="166">
        <f>F611+F616+F621+F626+F631+F636+F641+F646+F651+F656+F661+F666+F671+F676+F681+F686+F691+F696+F701+F706+F711+F716+F721+F726+F731+F736+F741+F746+F751+F756+F761+F766+F771+F776+F781+F786+F791+F796+F801</f>
        <v>0</v>
      </c>
      <c r="G606" s="166">
        <f>F606/F602*100</f>
        <v>0</v>
      </c>
      <c r="H606" s="166" t="s">
        <v>97</v>
      </c>
    </row>
    <row r="607" spans="1:8" s="12" customFormat="1" ht="15.75" customHeight="1" x14ac:dyDescent="0.25">
      <c r="A607" s="421" t="s">
        <v>256</v>
      </c>
      <c r="B607" s="436" t="s">
        <v>1335</v>
      </c>
      <c r="C607" s="226" t="s">
        <v>852</v>
      </c>
      <c r="D607" s="192">
        <f>D608+D609+D610+D611</f>
        <v>121575</v>
      </c>
      <c r="E607" s="91">
        <f>E608+E609+E610+E611</f>
        <v>100</v>
      </c>
      <c r="F607" s="91">
        <f>F608+F609+F610+F611</f>
        <v>26636.53</v>
      </c>
      <c r="G607" s="91">
        <f>G608+G609+G610+G611</f>
        <v>100</v>
      </c>
      <c r="H607" s="91">
        <f t="shared" si="394"/>
        <v>-78.090454451984371</v>
      </c>
    </row>
    <row r="608" spans="1:8" s="12" customFormat="1" ht="31.5" x14ac:dyDescent="0.25">
      <c r="A608" s="421"/>
      <c r="B608" s="392"/>
      <c r="C608" s="228" t="s">
        <v>853</v>
      </c>
      <c r="D608" s="192">
        <v>0</v>
      </c>
      <c r="E608" s="91">
        <f>D608/D607*100</f>
        <v>0</v>
      </c>
      <c r="F608" s="91">
        <v>0</v>
      </c>
      <c r="G608" s="91">
        <f>F608/F607*100</f>
        <v>0</v>
      </c>
      <c r="H608" s="91" t="s">
        <v>97</v>
      </c>
    </row>
    <row r="609" spans="1:8" s="12" customFormat="1" x14ac:dyDescent="0.25">
      <c r="A609" s="421"/>
      <c r="B609" s="392"/>
      <c r="C609" s="226" t="s">
        <v>854</v>
      </c>
      <c r="D609" s="168">
        <v>121575</v>
      </c>
      <c r="E609" s="91">
        <f>D609/D607*100</f>
        <v>100</v>
      </c>
      <c r="F609" s="91">
        <v>26636.53</v>
      </c>
      <c r="G609" s="91">
        <f>F609/F607*100</f>
        <v>100</v>
      </c>
      <c r="H609" s="91">
        <f>F609/D609*100-100</f>
        <v>-78.090454451984371</v>
      </c>
    </row>
    <row r="610" spans="1:8" s="12" customFormat="1" x14ac:dyDescent="0.25">
      <c r="A610" s="421"/>
      <c r="B610" s="392"/>
      <c r="C610" s="226" t="s">
        <v>855</v>
      </c>
      <c r="D610" s="168">
        <v>0</v>
      </c>
      <c r="E610" s="91">
        <f>D610/D607*100</f>
        <v>0</v>
      </c>
      <c r="F610" s="91">
        <v>0</v>
      </c>
      <c r="G610" s="91">
        <f>F610/F607*100</f>
        <v>0</v>
      </c>
      <c r="H610" s="91" t="s">
        <v>97</v>
      </c>
    </row>
    <row r="611" spans="1:8" s="12" customFormat="1" x14ac:dyDescent="0.25">
      <c r="A611" s="421"/>
      <c r="B611" s="393"/>
      <c r="C611" s="226" t="s">
        <v>856</v>
      </c>
      <c r="D611" s="168">
        <v>0</v>
      </c>
      <c r="E611" s="91">
        <f>D611/D607*100</f>
        <v>0</v>
      </c>
      <c r="F611" s="91">
        <v>0</v>
      </c>
      <c r="G611" s="91">
        <f>F611/F607*100</f>
        <v>0</v>
      </c>
      <c r="H611" s="91" t="s">
        <v>97</v>
      </c>
    </row>
    <row r="612" spans="1:8" s="12" customFormat="1" ht="15.75" customHeight="1" x14ac:dyDescent="0.25">
      <c r="A612" s="421" t="s">
        <v>265</v>
      </c>
      <c r="B612" s="436" t="s">
        <v>1331</v>
      </c>
      <c r="C612" s="226" t="s">
        <v>852</v>
      </c>
      <c r="D612" s="168">
        <f>D613+D614+D615+D616</f>
        <v>56673</v>
      </c>
      <c r="E612" s="91">
        <f>E613+E614+E615+E616</f>
        <v>100</v>
      </c>
      <c r="F612" s="91">
        <f>F613+F614+F615+F616</f>
        <v>15098.4</v>
      </c>
      <c r="G612" s="91">
        <f>G613+G614+G615+G616</f>
        <v>100</v>
      </c>
      <c r="H612" s="91">
        <f t="shared" si="394"/>
        <v>-73.3587422582182</v>
      </c>
    </row>
    <row r="613" spans="1:8" s="12" customFormat="1" ht="31.5" x14ac:dyDescent="0.25">
      <c r="A613" s="421"/>
      <c r="B613" s="392"/>
      <c r="C613" s="228" t="s">
        <v>853</v>
      </c>
      <c r="D613" s="168">
        <v>0</v>
      </c>
      <c r="E613" s="91">
        <f>D613/D612*100</f>
        <v>0</v>
      </c>
      <c r="F613" s="91">
        <v>0</v>
      </c>
      <c r="G613" s="91">
        <f>F613/F612*100</f>
        <v>0</v>
      </c>
      <c r="H613" s="91" t="s">
        <v>97</v>
      </c>
    </row>
    <row r="614" spans="1:8" s="12" customFormat="1" x14ac:dyDescent="0.25">
      <c r="A614" s="421"/>
      <c r="B614" s="392"/>
      <c r="C614" s="226" t="s">
        <v>854</v>
      </c>
      <c r="D614" s="168">
        <v>0</v>
      </c>
      <c r="E614" s="91">
        <f>D614/D612*100</f>
        <v>0</v>
      </c>
      <c r="F614" s="91">
        <v>0</v>
      </c>
      <c r="G614" s="91">
        <f>F614/F612*100</f>
        <v>0</v>
      </c>
      <c r="H614" s="91" t="s">
        <v>97</v>
      </c>
    </row>
    <row r="615" spans="1:8" s="12" customFormat="1" x14ac:dyDescent="0.25">
      <c r="A615" s="421"/>
      <c r="B615" s="392"/>
      <c r="C615" s="226" t="s">
        <v>855</v>
      </c>
      <c r="D615" s="168">
        <v>56673</v>
      </c>
      <c r="E615" s="91">
        <f>D615/D612*100</f>
        <v>100</v>
      </c>
      <c r="F615" s="91">
        <v>15098.4</v>
      </c>
      <c r="G615" s="91">
        <f>F615/F612*100</f>
        <v>100</v>
      </c>
      <c r="H615" s="91">
        <f t="shared" si="394"/>
        <v>-73.3587422582182</v>
      </c>
    </row>
    <row r="616" spans="1:8" s="12" customFormat="1" x14ac:dyDescent="0.25">
      <c r="A616" s="421"/>
      <c r="B616" s="393"/>
      <c r="C616" s="226" t="s">
        <v>856</v>
      </c>
      <c r="D616" s="168">
        <v>0</v>
      </c>
      <c r="E616" s="91">
        <f>D616/D612*100</f>
        <v>0</v>
      </c>
      <c r="F616" s="91">
        <v>0</v>
      </c>
      <c r="G616" s="91">
        <f>F616/F612*100</f>
        <v>0</v>
      </c>
      <c r="H616" s="91" t="s">
        <v>97</v>
      </c>
    </row>
    <row r="617" spans="1:8" s="12" customFormat="1" ht="15.75" customHeight="1" x14ac:dyDescent="0.25">
      <c r="A617" s="421" t="s">
        <v>268</v>
      </c>
      <c r="B617" s="433" t="s">
        <v>1333</v>
      </c>
      <c r="C617" s="226" t="s">
        <v>852</v>
      </c>
      <c r="D617" s="168">
        <f>D618+D619+D620+D621</f>
        <v>1687</v>
      </c>
      <c r="E617" s="91">
        <f>E618+E619+E620+E621</f>
        <v>100</v>
      </c>
      <c r="F617" s="91">
        <f>F618+F619+F620+F621</f>
        <v>490.55</v>
      </c>
      <c r="G617" s="91">
        <f>G618+G619+G620+G621</f>
        <v>100</v>
      </c>
      <c r="H617" s="91">
        <f t="shared" si="394"/>
        <v>-70.921754593953764</v>
      </c>
    </row>
    <row r="618" spans="1:8" s="12" customFormat="1" ht="31.5" x14ac:dyDescent="0.25">
      <c r="A618" s="421"/>
      <c r="B618" s="392"/>
      <c r="C618" s="228" t="s">
        <v>853</v>
      </c>
      <c r="D618" s="168">
        <v>0</v>
      </c>
      <c r="E618" s="91">
        <f>D618/D617*100</f>
        <v>0</v>
      </c>
      <c r="F618" s="91">
        <v>0</v>
      </c>
      <c r="G618" s="91">
        <f>F618/F617*100</f>
        <v>0</v>
      </c>
      <c r="H618" s="91" t="s">
        <v>97</v>
      </c>
    </row>
    <row r="619" spans="1:8" s="12" customFormat="1" ht="24.75" customHeight="1" x14ac:dyDescent="0.25">
      <c r="A619" s="421"/>
      <c r="B619" s="392"/>
      <c r="C619" s="226" t="s">
        <v>854</v>
      </c>
      <c r="D619" s="168">
        <v>0</v>
      </c>
      <c r="E619" s="91">
        <f>D619/D617*100</f>
        <v>0</v>
      </c>
      <c r="F619" s="91">
        <v>0</v>
      </c>
      <c r="G619" s="91">
        <f>F619/F617*100</f>
        <v>0</v>
      </c>
      <c r="H619" s="91" t="s">
        <v>97</v>
      </c>
    </row>
    <row r="620" spans="1:8" s="12" customFormat="1" ht="20.25" customHeight="1" x14ac:dyDescent="0.25">
      <c r="A620" s="421"/>
      <c r="B620" s="392"/>
      <c r="C620" s="226" t="s">
        <v>855</v>
      </c>
      <c r="D620" s="168">
        <v>1687</v>
      </c>
      <c r="E620" s="91">
        <f>D620/D617*100</f>
        <v>100</v>
      </c>
      <c r="F620" s="91">
        <v>490.55</v>
      </c>
      <c r="G620" s="91">
        <f>F620/F617*100</f>
        <v>100</v>
      </c>
      <c r="H620" s="91">
        <f t="shared" si="394"/>
        <v>-70.921754593953764</v>
      </c>
    </row>
    <row r="621" spans="1:8" s="12" customFormat="1" ht="18.75" customHeight="1" x14ac:dyDescent="0.25">
      <c r="A621" s="421"/>
      <c r="B621" s="393"/>
      <c r="C621" s="226" t="s">
        <v>856</v>
      </c>
      <c r="D621" s="168"/>
      <c r="E621" s="91">
        <f>D621/D617*100</f>
        <v>0</v>
      </c>
      <c r="F621" s="91"/>
      <c r="G621" s="91">
        <f>F621/F617*100</f>
        <v>0</v>
      </c>
      <c r="H621" s="91" t="s">
        <v>97</v>
      </c>
    </row>
    <row r="622" spans="1:8" s="12" customFormat="1" ht="15.75" customHeight="1" x14ac:dyDescent="0.25">
      <c r="A622" s="421" t="s">
        <v>271</v>
      </c>
      <c r="B622" s="436" t="s">
        <v>1334</v>
      </c>
      <c r="C622" s="226" t="s">
        <v>852</v>
      </c>
      <c r="D622" s="168">
        <f>D623+D624+D625+D626</f>
        <v>8082</v>
      </c>
      <c r="E622" s="91">
        <f>E623+E624+E625+E626</f>
        <v>100</v>
      </c>
      <c r="F622" s="91">
        <f>F623+F624+F625+F626</f>
        <v>2582.33</v>
      </c>
      <c r="G622" s="91">
        <f>G623+G624+G625+G626</f>
        <v>100</v>
      </c>
      <c r="H622" s="91">
        <f t="shared" si="394"/>
        <v>-68.048379114080674</v>
      </c>
    </row>
    <row r="623" spans="1:8" s="12" customFormat="1" ht="31.5" x14ac:dyDescent="0.25">
      <c r="A623" s="421"/>
      <c r="B623" s="392"/>
      <c r="C623" s="228" t="s">
        <v>853</v>
      </c>
      <c r="D623" s="168">
        <v>0</v>
      </c>
      <c r="E623" s="91">
        <f>D623/D622*100</f>
        <v>0</v>
      </c>
      <c r="F623" s="91">
        <v>0</v>
      </c>
      <c r="G623" s="91">
        <f>F623/F622*100</f>
        <v>0</v>
      </c>
      <c r="H623" s="91" t="s">
        <v>97</v>
      </c>
    </row>
    <row r="624" spans="1:8" s="12" customFormat="1" x14ac:dyDescent="0.25">
      <c r="A624" s="421"/>
      <c r="B624" s="392"/>
      <c r="C624" s="226" t="s">
        <v>854</v>
      </c>
      <c r="D624" s="168">
        <v>0</v>
      </c>
      <c r="E624" s="91">
        <f>D624/D622*100</f>
        <v>0</v>
      </c>
      <c r="F624" s="91">
        <v>0</v>
      </c>
      <c r="G624" s="91">
        <f>F624/F622*100</f>
        <v>0</v>
      </c>
      <c r="H624" s="91" t="s">
        <v>97</v>
      </c>
    </row>
    <row r="625" spans="1:8" s="12" customFormat="1" x14ac:dyDescent="0.25">
      <c r="A625" s="421"/>
      <c r="B625" s="392"/>
      <c r="C625" s="226" t="s">
        <v>855</v>
      </c>
      <c r="D625" s="168">
        <v>8082</v>
      </c>
      <c r="E625" s="91">
        <f>D625/D622*100</f>
        <v>100</v>
      </c>
      <c r="F625" s="91">
        <v>2582.33</v>
      </c>
      <c r="G625" s="91">
        <f>F625/F622*100</f>
        <v>100</v>
      </c>
      <c r="H625" s="91">
        <f t="shared" si="394"/>
        <v>-68.048379114080674</v>
      </c>
    </row>
    <row r="626" spans="1:8" s="12" customFormat="1" x14ac:dyDescent="0.25">
      <c r="A626" s="421"/>
      <c r="B626" s="393"/>
      <c r="C626" s="226" t="s">
        <v>856</v>
      </c>
      <c r="D626" s="168">
        <v>0</v>
      </c>
      <c r="E626" s="91">
        <f>D626/D622*100</f>
        <v>0</v>
      </c>
      <c r="F626" s="91">
        <v>0</v>
      </c>
      <c r="G626" s="91">
        <f>F626/F622*100</f>
        <v>0</v>
      </c>
      <c r="H626" s="91" t="s">
        <v>97</v>
      </c>
    </row>
    <row r="627" spans="1:8" s="12" customFormat="1" ht="15.75" customHeight="1" x14ac:dyDescent="0.25">
      <c r="A627" s="421" t="s">
        <v>274</v>
      </c>
      <c r="B627" s="433" t="s">
        <v>1332</v>
      </c>
      <c r="C627" s="226" t="s">
        <v>852</v>
      </c>
      <c r="D627" s="168">
        <f>D628+D629+D630+D631</f>
        <v>5041</v>
      </c>
      <c r="E627" s="91">
        <f>E628+E629+E630+E631</f>
        <v>100</v>
      </c>
      <c r="F627" s="91">
        <f>F628+F629+F630+F631</f>
        <v>1349.59</v>
      </c>
      <c r="G627" s="91">
        <f>G628+G629+G630+G631</f>
        <v>100</v>
      </c>
      <c r="H627" s="91">
        <f t="shared" si="394"/>
        <v>-73.227732592739528</v>
      </c>
    </row>
    <row r="628" spans="1:8" s="12" customFormat="1" ht="31.5" x14ac:dyDescent="0.25">
      <c r="A628" s="421"/>
      <c r="B628" s="392"/>
      <c r="C628" s="228" t="s">
        <v>853</v>
      </c>
      <c r="D628" s="168">
        <v>0</v>
      </c>
      <c r="E628" s="91">
        <f>D628/D627*100</f>
        <v>0</v>
      </c>
      <c r="F628" s="91">
        <v>0</v>
      </c>
      <c r="G628" s="91">
        <f>F628/F627*100</f>
        <v>0</v>
      </c>
      <c r="H628" s="91" t="s">
        <v>97</v>
      </c>
    </row>
    <row r="629" spans="1:8" s="12" customFormat="1" x14ac:dyDescent="0.25">
      <c r="A629" s="421"/>
      <c r="B629" s="392"/>
      <c r="C629" s="226" t="s">
        <v>854</v>
      </c>
      <c r="D629" s="168">
        <v>0</v>
      </c>
      <c r="E629" s="91">
        <f>D629/D627*100</f>
        <v>0</v>
      </c>
      <c r="F629" s="91">
        <v>0</v>
      </c>
      <c r="G629" s="91">
        <f>F629/F627*100</f>
        <v>0</v>
      </c>
      <c r="H629" s="91" t="s">
        <v>97</v>
      </c>
    </row>
    <row r="630" spans="1:8" s="12" customFormat="1" x14ac:dyDescent="0.25">
      <c r="A630" s="421"/>
      <c r="B630" s="392"/>
      <c r="C630" s="226" t="s">
        <v>855</v>
      </c>
      <c r="D630" s="168">
        <v>5041</v>
      </c>
      <c r="E630" s="91">
        <f>D630/D627*100</f>
        <v>100</v>
      </c>
      <c r="F630" s="91">
        <v>1349.59</v>
      </c>
      <c r="G630" s="91">
        <f>F630/F627*100</f>
        <v>100</v>
      </c>
      <c r="H630" s="91">
        <f t="shared" si="394"/>
        <v>-73.227732592739528</v>
      </c>
    </row>
    <row r="631" spans="1:8" s="12" customFormat="1" x14ac:dyDescent="0.25">
      <c r="A631" s="421"/>
      <c r="B631" s="393"/>
      <c r="C631" s="226" t="s">
        <v>856</v>
      </c>
      <c r="D631" s="168">
        <v>0</v>
      </c>
      <c r="E631" s="91">
        <f>D631/D627*100</f>
        <v>0</v>
      </c>
      <c r="F631" s="91">
        <v>0</v>
      </c>
      <c r="G631" s="91">
        <f>F631/F627*100</f>
        <v>0</v>
      </c>
      <c r="H631" s="91" t="s">
        <v>97</v>
      </c>
    </row>
    <row r="632" spans="1:8" s="12" customFormat="1" ht="15.75" customHeight="1" x14ac:dyDescent="0.25">
      <c r="A632" s="421" t="s">
        <v>277</v>
      </c>
      <c r="B632" s="433" t="s">
        <v>1336</v>
      </c>
      <c r="C632" s="226" t="s">
        <v>852</v>
      </c>
      <c r="D632" s="168">
        <f>D633+D634+D635+D636</f>
        <v>8812</v>
      </c>
      <c r="E632" s="91">
        <f>E633+E634+E635+E636</f>
        <v>100</v>
      </c>
      <c r="F632" s="91">
        <f>F633+F634+F635+F636</f>
        <v>2476.0300000000002</v>
      </c>
      <c r="G632" s="91">
        <f>G633+G634+G635+G636</f>
        <v>100</v>
      </c>
      <c r="H632" s="91">
        <f t="shared" si="394"/>
        <v>-71.901611438946887</v>
      </c>
    </row>
    <row r="633" spans="1:8" s="12" customFormat="1" ht="31.5" x14ac:dyDescent="0.25">
      <c r="A633" s="421"/>
      <c r="B633" s="392"/>
      <c r="C633" s="228" t="s">
        <v>853</v>
      </c>
      <c r="D633" s="168">
        <v>0</v>
      </c>
      <c r="E633" s="91">
        <f>D633/D632*100</f>
        <v>0</v>
      </c>
      <c r="F633" s="91">
        <v>0</v>
      </c>
      <c r="G633" s="91">
        <f>F633/F632*100</f>
        <v>0</v>
      </c>
      <c r="H633" s="91" t="s">
        <v>97</v>
      </c>
    </row>
    <row r="634" spans="1:8" s="12" customFormat="1" x14ac:dyDescent="0.25">
      <c r="A634" s="421"/>
      <c r="B634" s="392"/>
      <c r="C634" s="226" t="s">
        <v>854</v>
      </c>
      <c r="D634" s="168">
        <v>0</v>
      </c>
      <c r="E634" s="91">
        <f>D634/D632*100</f>
        <v>0</v>
      </c>
      <c r="F634" s="91">
        <v>0</v>
      </c>
      <c r="G634" s="91">
        <f>F634/F632*100</f>
        <v>0</v>
      </c>
      <c r="H634" s="91" t="s">
        <v>97</v>
      </c>
    </row>
    <row r="635" spans="1:8" s="12" customFormat="1" x14ac:dyDescent="0.25">
      <c r="A635" s="421"/>
      <c r="B635" s="392"/>
      <c r="C635" s="226" t="s">
        <v>855</v>
      </c>
      <c r="D635" s="168">
        <v>8812</v>
      </c>
      <c r="E635" s="91">
        <f>D635/D632*100</f>
        <v>100</v>
      </c>
      <c r="F635" s="91">
        <v>2476.0300000000002</v>
      </c>
      <c r="G635" s="91">
        <f>F635/F632*100</f>
        <v>100</v>
      </c>
      <c r="H635" s="91">
        <f t="shared" si="394"/>
        <v>-71.901611438946887</v>
      </c>
    </row>
    <row r="636" spans="1:8" s="12" customFormat="1" x14ac:dyDescent="0.25">
      <c r="A636" s="421"/>
      <c r="B636" s="393"/>
      <c r="C636" s="226" t="s">
        <v>856</v>
      </c>
      <c r="D636" s="168">
        <v>0</v>
      </c>
      <c r="E636" s="91">
        <f>D636/D632*100</f>
        <v>0</v>
      </c>
      <c r="F636" s="91">
        <v>0</v>
      </c>
      <c r="G636" s="91">
        <f>F636/F632*100</f>
        <v>0</v>
      </c>
      <c r="H636" s="91" t="s">
        <v>97</v>
      </c>
    </row>
    <row r="637" spans="1:8" s="9" customFormat="1" ht="24.75" customHeight="1" x14ac:dyDescent="0.25">
      <c r="A637" s="421" t="s">
        <v>280</v>
      </c>
      <c r="B637" s="433" t="s">
        <v>1365</v>
      </c>
      <c r="C637" s="226" t="s">
        <v>852</v>
      </c>
      <c r="D637" s="168">
        <f>D638+D639+D640+D641</f>
        <v>31</v>
      </c>
      <c r="E637" s="91">
        <f>E638+E639+E640+E641</f>
        <v>100</v>
      </c>
      <c r="F637" s="91">
        <f>F638+F639+F640+F641</f>
        <v>8.19</v>
      </c>
      <c r="G637" s="91">
        <f>G638+G639+G640+G641</f>
        <v>100</v>
      </c>
      <c r="H637" s="91">
        <f t="shared" si="394"/>
        <v>-73.580645161290334</v>
      </c>
    </row>
    <row r="638" spans="1:8" s="9" customFormat="1" ht="40.5" customHeight="1" x14ac:dyDescent="0.25">
      <c r="A638" s="421"/>
      <c r="B638" s="392"/>
      <c r="C638" s="228" t="s">
        <v>853</v>
      </c>
      <c r="D638" s="168">
        <v>0</v>
      </c>
      <c r="E638" s="91">
        <f>D638/D637*100</f>
        <v>0</v>
      </c>
      <c r="F638" s="91">
        <v>0</v>
      </c>
      <c r="G638" s="91">
        <f>F638/F637*100</f>
        <v>0</v>
      </c>
      <c r="H638" s="91" t="s">
        <v>97</v>
      </c>
    </row>
    <row r="639" spans="1:8" s="9" customFormat="1" ht="22.5" customHeight="1" x14ac:dyDescent="0.25">
      <c r="A639" s="421"/>
      <c r="B639" s="392"/>
      <c r="C639" s="226" t="s">
        <v>854</v>
      </c>
      <c r="D639" s="168">
        <v>31</v>
      </c>
      <c r="E639" s="91">
        <f>D639/D637*100</f>
        <v>100</v>
      </c>
      <c r="F639" s="91">
        <v>8.19</v>
      </c>
      <c r="G639" s="91">
        <f>F639/F637*100</f>
        <v>100</v>
      </c>
      <c r="H639" s="91">
        <f t="shared" si="394"/>
        <v>-73.580645161290334</v>
      </c>
    </row>
    <row r="640" spans="1:8" s="9" customFormat="1" ht="21" customHeight="1" x14ac:dyDescent="0.25">
      <c r="A640" s="421"/>
      <c r="B640" s="392"/>
      <c r="C640" s="226" t="s">
        <v>855</v>
      </c>
      <c r="D640" s="168">
        <v>0</v>
      </c>
      <c r="E640" s="91">
        <f>D640/D639*100</f>
        <v>0</v>
      </c>
      <c r="F640" s="168">
        <v>0</v>
      </c>
      <c r="G640" s="91">
        <f>F640/F639*100</f>
        <v>0</v>
      </c>
      <c r="H640" s="91" t="s">
        <v>97</v>
      </c>
    </row>
    <row r="641" spans="1:8" s="9" customFormat="1" ht="31.5" customHeight="1" x14ac:dyDescent="0.25">
      <c r="A641" s="421"/>
      <c r="B641" s="393"/>
      <c r="C641" s="226" t="s">
        <v>856</v>
      </c>
      <c r="D641" s="168">
        <v>0</v>
      </c>
      <c r="E641" s="91">
        <v>0</v>
      </c>
      <c r="F641" s="168">
        <v>0</v>
      </c>
      <c r="G641" s="91">
        <v>0</v>
      </c>
      <c r="H641" s="91" t="s">
        <v>97</v>
      </c>
    </row>
    <row r="642" spans="1:8" s="9" customFormat="1" ht="15" customHeight="1" x14ac:dyDescent="0.25">
      <c r="A642" s="421" t="s">
        <v>284</v>
      </c>
      <c r="B642" s="391" t="s">
        <v>1364</v>
      </c>
      <c r="C642" s="226" t="s">
        <v>852</v>
      </c>
      <c r="D642" s="168">
        <f>D643+D644+D645+D646</f>
        <v>21785</v>
      </c>
      <c r="E642" s="91">
        <f>E643+E644+E645+E646</f>
        <v>100</v>
      </c>
      <c r="F642" s="91">
        <f>F643+F644+F645+F646</f>
        <v>20233.900000000001</v>
      </c>
      <c r="G642" s="91">
        <f>G643+G644+G645+G646</f>
        <v>100</v>
      </c>
      <c r="H642" s="91">
        <f t="shared" si="394"/>
        <v>-7.1200367225154935</v>
      </c>
    </row>
    <row r="643" spans="1:8" s="9" customFormat="1" ht="31.5" x14ac:dyDescent="0.25">
      <c r="A643" s="421"/>
      <c r="B643" s="434"/>
      <c r="C643" s="228" t="s">
        <v>853</v>
      </c>
      <c r="D643" s="168">
        <v>0</v>
      </c>
      <c r="E643" s="91">
        <f>D643/D642*100</f>
        <v>0</v>
      </c>
      <c r="F643" s="168">
        <v>0</v>
      </c>
      <c r="G643" s="91">
        <f>F643/F642*100</f>
        <v>0</v>
      </c>
      <c r="H643" s="91" t="s">
        <v>97</v>
      </c>
    </row>
    <row r="644" spans="1:8" s="9" customFormat="1" x14ac:dyDescent="0.25">
      <c r="A644" s="421"/>
      <c r="B644" s="434"/>
      <c r="C644" s="226" t="s">
        <v>854</v>
      </c>
      <c r="D644" s="168">
        <v>21785</v>
      </c>
      <c r="E644" s="91">
        <f>D644/D642*100</f>
        <v>100</v>
      </c>
      <c r="F644" s="91">
        <v>20233.900000000001</v>
      </c>
      <c r="G644" s="91">
        <f>F644/F642*100</f>
        <v>100</v>
      </c>
      <c r="H644" s="91">
        <f t="shared" si="394"/>
        <v>-7.1200367225154935</v>
      </c>
    </row>
    <row r="645" spans="1:8" s="9" customFormat="1" x14ac:dyDescent="0.25">
      <c r="A645" s="421"/>
      <c r="B645" s="434"/>
      <c r="C645" s="226" t="s">
        <v>855</v>
      </c>
      <c r="D645" s="168">
        <v>0</v>
      </c>
      <c r="E645" s="91">
        <f>D645/D644*100</f>
        <v>0</v>
      </c>
      <c r="F645" s="168">
        <v>0</v>
      </c>
      <c r="G645" s="91">
        <f>F645/F644*100</f>
        <v>0</v>
      </c>
      <c r="H645" s="91" t="s">
        <v>97</v>
      </c>
    </row>
    <row r="646" spans="1:8" s="9" customFormat="1" ht="20.25" customHeight="1" x14ac:dyDescent="0.25">
      <c r="A646" s="421"/>
      <c r="B646" s="435"/>
      <c r="C646" s="226" t="s">
        <v>856</v>
      </c>
      <c r="D646" s="168">
        <v>0</v>
      </c>
      <c r="E646" s="91">
        <f>D646/D644*100</f>
        <v>0</v>
      </c>
      <c r="F646" s="168">
        <v>0</v>
      </c>
      <c r="G646" s="91">
        <f>F646/F644*100</f>
        <v>0</v>
      </c>
      <c r="H646" s="91" t="s">
        <v>97</v>
      </c>
    </row>
    <row r="647" spans="1:8" s="9" customFormat="1" ht="15" customHeight="1" x14ac:dyDescent="0.25">
      <c r="A647" s="421" t="s">
        <v>287</v>
      </c>
      <c r="B647" s="391" t="s">
        <v>1363</v>
      </c>
      <c r="C647" s="226" t="s">
        <v>852</v>
      </c>
      <c r="D647" s="168">
        <f>D648+D649+D650+D651</f>
        <v>71</v>
      </c>
      <c r="E647" s="91">
        <f>E648+E649+E650+E651</f>
        <v>100</v>
      </c>
      <c r="F647" s="91">
        <f>F648+F649+F650+F651</f>
        <v>17.66</v>
      </c>
      <c r="G647" s="91">
        <f>G648+G649+G650+G651</f>
        <v>100</v>
      </c>
      <c r="H647" s="91">
        <f t="shared" si="394"/>
        <v>-75.126760563380287</v>
      </c>
    </row>
    <row r="648" spans="1:8" s="9" customFormat="1" ht="31.5" x14ac:dyDescent="0.25">
      <c r="A648" s="421"/>
      <c r="B648" s="434"/>
      <c r="C648" s="228" t="s">
        <v>853</v>
      </c>
      <c r="D648" s="168">
        <v>0</v>
      </c>
      <c r="E648" s="91">
        <f>D648/D647*100</f>
        <v>0</v>
      </c>
      <c r="F648" s="168">
        <v>0</v>
      </c>
      <c r="G648" s="91">
        <f>F648/F647*100</f>
        <v>0</v>
      </c>
      <c r="H648" s="91" t="s">
        <v>97</v>
      </c>
    </row>
    <row r="649" spans="1:8" s="9" customFormat="1" x14ac:dyDescent="0.25">
      <c r="A649" s="421"/>
      <c r="B649" s="434"/>
      <c r="C649" s="226" t="s">
        <v>854</v>
      </c>
      <c r="D649" s="168">
        <v>0</v>
      </c>
      <c r="E649" s="91">
        <f>D649/D647*100</f>
        <v>0</v>
      </c>
      <c r="F649" s="168">
        <v>0</v>
      </c>
      <c r="G649" s="91">
        <f>F649/F647*100</f>
        <v>0</v>
      </c>
      <c r="H649" s="91" t="s">
        <v>97</v>
      </c>
    </row>
    <row r="650" spans="1:8" s="9" customFormat="1" x14ac:dyDescent="0.25">
      <c r="A650" s="421"/>
      <c r="B650" s="434"/>
      <c r="C650" s="226" t="s">
        <v>855</v>
      </c>
      <c r="D650" s="168">
        <v>71</v>
      </c>
      <c r="E650" s="91">
        <f>D650/D647*100</f>
        <v>100</v>
      </c>
      <c r="F650" s="91">
        <v>17.66</v>
      </c>
      <c r="G650" s="91">
        <f>F650/F647*100</f>
        <v>100</v>
      </c>
      <c r="H650" s="91">
        <f>F650/D650*100-100</f>
        <v>-75.126760563380287</v>
      </c>
    </row>
    <row r="651" spans="1:8" s="9" customFormat="1" x14ac:dyDescent="0.25">
      <c r="A651" s="421"/>
      <c r="B651" s="435"/>
      <c r="C651" s="226" t="s">
        <v>856</v>
      </c>
      <c r="D651" s="168">
        <v>0</v>
      </c>
      <c r="E651" s="91">
        <f>D651/D647*100</f>
        <v>0</v>
      </c>
      <c r="F651" s="91">
        <v>0</v>
      </c>
      <c r="G651" s="91">
        <f>F651/F647*100</f>
        <v>0</v>
      </c>
      <c r="H651" s="91" t="s">
        <v>97</v>
      </c>
    </row>
    <row r="652" spans="1:8" s="9" customFormat="1" ht="15.75" customHeight="1" x14ac:dyDescent="0.25">
      <c r="A652" s="421" t="s">
        <v>289</v>
      </c>
      <c r="B652" s="433" t="s">
        <v>1362</v>
      </c>
      <c r="C652" s="226" t="s">
        <v>852</v>
      </c>
      <c r="D652" s="168">
        <f>D653+D654+D655+D656</f>
        <v>142</v>
      </c>
      <c r="E652" s="91">
        <f>E653+E654+E655+E656</f>
        <v>100</v>
      </c>
      <c r="F652" s="91">
        <f>F653+F654+F655+F656</f>
        <v>17.66</v>
      </c>
      <c r="G652" s="91">
        <f>G653+G654+G655+G656</f>
        <v>100</v>
      </c>
      <c r="H652" s="91">
        <f t="shared" si="394"/>
        <v>-87.563380281690144</v>
      </c>
    </row>
    <row r="653" spans="1:8" s="9" customFormat="1" ht="31.5" x14ac:dyDescent="0.25">
      <c r="A653" s="421"/>
      <c r="B653" s="434"/>
      <c r="C653" s="228" t="s">
        <v>853</v>
      </c>
      <c r="D653" s="168">
        <v>0</v>
      </c>
      <c r="E653" s="91">
        <f>D653/D652*100</f>
        <v>0</v>
      </c>
      <c r="F653" s="91">
        <v>0</v>
      </c>
      <c r="G653" s="91">
        <f>F653/F652*100</f>
        <v>0</v>
      </c>
      <c r="H653" s="91" t="s">
        <v>97</v>
      </c>
    </row>
    <row r="654" spans="1:8" s="9" customFormat="1" x14ac:dyDescent="0.25">
      <c r="A654" s="421"/>
      <c r="B654" s="434"/>
      <c r="C654" s="226" t="s">
        <v>854</v>
      </c>
      <c r="D654" s="168">
        <v>0</v>
      </c>
      <c r="E654" s="91">
        <f>D654/D652*100</f>
        <v>0</v>
      </c>
      <c r="F654" s="91">
        <v>0</v>
      </c>
      <c r="G654" s="91">
        <f>F654/F652*100</f>
        <v>0</v>
      </c>
      <c r="H654" s="91" t="s">
        <v>97</v>
      </c>
    </row>
    <row r="655" spans="1:8" s="9" customFormat="1" x14ac:dyDescent="0.25">
      <c r="A655" s="421"/>
      <c r="B655" s="434"/>
      <c r="C655" s="226" t="s">
        <v>855</v>
      </c>
      <c r="D655" s="168">
        <v>142</v>
      </c>
      <c r="E655" s="91">
        <f>D655/D652*100</f>
        <v>100</v>
      </c>
      <c r="F655" s="91">
        <v>17.66</v>
      </c>
      <c r="G655" s="91">
        <f>F655/F652*100</f>
        <v>100</v>
      </c>
      <c r="H655" s="91">
        <f t="shared" si="394"/>
        <v>-87.563380281690144</v>
      </c>
    </row>
    <row r="656" spans="1:8" s="9" customFormat="1" x14ac:dyDescent="0.25">
      <c r="A656" s="421"/>
      <c r="B656" s="435"/>
      <c r="C656" s="226" t="s">
        <v>856</v>
      </c>
      <c r="D656" s="168">
        <v>0</v>
      </c>
      <c r="E656" s="91">
        <f>D656/D652*100</f>
        <v>0</v>
      </c>
      <c r="F656" s="91">
        <v>0</v>
      </c>
      <c r="G656" s="91">
        <f>F656/F652*100</f>
        <v>0</v>
      </c>
      <c r="H656" s="91" t="s">
        <v>97</v>
      </c>
    </row>
    <row r="657" spans="1:8" s="9" customFormat="1" ht="15.75" hidden="1" customHeight="1" x14ac:dyDescent="0.25">
      <c r="A657" s="421" t="s">
        <v>294</v>
      </c>
      <c r="B657" s="433" t="s">
        <v>1307</v>
      </c>
      <c r="C657" s="226" t="s">
        <v>852</v>
      </c>
      <c r="D657" s="91">
        <f>D658+D659+D660+D661</f>
        <v>0</v>
      </c>
      <c r="E657" s="215" t="e">
        <f>E658+E659+E660+E661</f>
        <v>#DIV/0!</v>
      </c>
      <c r="F657" s="91">
        <f>F658+F659+F660+F661</f>
        <v>0</v>
      </c>
      <c r="G657" s="215" t="e">
        <f>G658+G659+G660+G661</f>
        <v>#DIV/0!</v>
      </c>
      <c r="H657" s="91" t="e">
        <f t="shared" si="394"/>
        <v>#DIV/0!</v>
      </c>
    </row>
    <row r="658" spans="1:8" s="9" customFormat="1" ht="31.5" hidden="1" x14ac:dyDescent="0.25">
      <c r="A658" s="421"/>
      <c r="B658" s="392"/>
      <c r="C658" s="228" t="s">
        <v>853</v>
      </c>
      <c r="D658" s="91"/>
      <c r="E658" s="215" t="e">
        <f>D658/D657*100</f>
        <v>#DIV/0!</v>
      </c>
      <c r="F658" s="91"/>
      <c r="G658" s="215" t="e">
        <f>F658/F657*100</f>
        <v>#DIV/0!</v>
      </c>
      <c r="H658" s="91" t="e">
        <f t="shared" si="394"/>
        <v>#DIV/0!</v>
      </c>
    </row>
    <row r="659" spans="1:8" s="9" customFormat="1" hidden="1" x14ac:dyDescent="0.25">
      <c r="A659" s="421"/>
      <c r="B659" s="392"/>
      <c r="C659" s="226" t="s">
        <v>854</v>
      </c>
      <c r="D659" s="91"/>
      <c r="E659" s="215" t="e">
        <f>D659/D657*100</f>
        <v>#DIV/0!</v>
      </c>
      <c r="F659" s="91"/>
      <c r="G659" s="215" t="e">
        <f>F659/F657*100</f>
        <v>#DIV/0!</v>
      </c>
      <c r="H659" s="91" t="e">
        <f t="shared" si="394"/>
        <v>#DIV/0!</v>
      </c>
    </row>
    <row r="660" spans="1:8" s="9" customFormat="1" hidden="1" x14ac:dyDescent="0.25">
      <c r="A660" s="421"/>
      <c r="B660" s="392"/>
      <c r="C660" s="226" t="s">
        <v>855</v>
      </c>
      <c r="D660" s="91"/>
      <c r="E660" s="215" t="e">
        <f>D660/D657*100</f>
        <v>#DIV/0!</v>
      </c>
      <c r="F660" s="91"/>
      <c r="G660" s="215" t="e">
        <f>F660/F657*100</f>
        <v>#DIV/0!</v>
      </c>
      <c r="H660" s="91" t="e">
        <f t="shared" si="394"/>
        <v>#DIV/0!</v>
      </c>
    </row>
    <row r="661" spans="1:8" s="9" customFormat="1" hidden="1" x14ac:dyDescent="0.25">
      <c r="A661" s="421"/>
      <c r="B661" s="393"/>
      <c r="C661" s="226" t="s">
        <v>856</v>
      </c>
      <c r="D661" s="91"/>
      <c r="E661" s="215" t="e">
        <f>D661/D657*100</f>
        <v>#DIV/0!</v>
      </c>
      <c r="F661" s="91"/>
      <c r="G661" s="215" t="e">
        <f>F661/F657*100</f>
        <v>#DIV/0!</v>
      </c>
      <c r="H661" s="91" t="e">
        <f t="shared" si="394"/>
        <v>#DIV/0!</v>
      </c>
    </row>
    <row r="662" spans="1:8" s="9" customFormat="1" ht="15" customHeight="1" x14ac:dyDescent="0.25">
      <c r="A662" s="421" t="s">
        <v>294</v>
      </c>
      <c r="B662" s="436" t="s">
        <v>1356</v>
      </c>
      <c r="C662" s="226" t="s">
        <v>852</v>
      </c>
      <c r="D662" s="168">
        <f>D663+D664+D665+D666</f>
        <v>59151</v>
      </c>
      <c r="E662" s="91">
        <f>E663+E664+E665+E666</f>
        <v>100</v>
      </c>
      <c r="F662" s="91">
        <f>F663+F664+F665+F666</f>
        <v>9493.24</v>
      </c>
      <c r="G662" s="91">
        <f>G663+G664+G665+G666</f>
        <v>100</v>
      </c>
      <c r="H662" s="91">
        <f t="shared" ref="H662:H724" si="395">F662/D662*100-100</f>
        <v>-83.950837686598703</v>
      </c>
    </row>
    <row r="663" spans="1:8" s="9" customFormat="1" ht="31.5" x14ac:dyDescent="0.25">
      <c r="A663" s="421"/>
      <c r="B663" s="392"/>
      <c r="C663" s="228" t="s">
        <v>853</v>
      </c>
      <c r="D663" s="168">
        <v>0</v>
      </c>
      <c r="E663" s="91">
        <v>0</v>
      </c>
      <c r="F663" s="91">
        <v>0</v>
      </c>
      <c r="G663" s="91">
        <v>0</v>
      </c>
      <c r="H663" s="91" t="s">
        <v>97</v>
      </c>
    </row>
    <row r="664" spans="1:8" s="9" customFormat="1" x14ac:dyDescent="0.25">
      <c r="A664" s="421"/>
      <c r="B664" s="392"/>
      <c r="C664" s="226" t="s">
        <v>854</v>
      </c>
      <c r="D664" s="168">
        <v>0</v>
      </c>
      <c r="E664" s="91">
        <f>D664/D662*100</f>
        <v>0</v>
      </c>
      <c r="F664" s="91">
        <v>0</v>
      </c>
      <c r="G664" s="91">
        <f>F664/F662*100</f>
        <v>0</v>
      </c>
      <c r="H664" s="91" t="s">
        <v>97</v>
      </c>
    </row>
    <row r="665" spans="1:8" s="9" customFormat="1" x14ac:dyDescent="0.25">
      <c r="A665" s="421"/>
      <c r="B665" s="392"/>
      <c r="C665" s="226" t="s">
        <v>855</v>
      </c>
      <c r="D665" s="168">
        <v>59151</v>
      </c>
      <c r="E665" s="91">
        <f>D665/D662*100</f>
        <v>100</v>
      </c>
      <c r="F665" s="91">
        <v>9493.24</v>
      </c>
      <c r="G665" s="91">
        <f>F665/F662*100</f>
        <v>100</v>
      </c>
      <c r="H665" s="91">
        <f t="shared" si="395"/>
        <v>-83.950837686598703</v>
      </c>
    </row>
    <row r="666" spans="1:8" s="9" customFormat="1" x14ac:dyDescent="0.25">
      <c r="A666" s="421"/>
      <c r="B666" s="393"/>
      <c r="C666" s="226" t="s">
        <v>856</v>
      </c>
      <c r="D666" s="168">
        <v>0</v>
      </c>
      <c r="E666" s="91">
        <f>D666/D662*100</f>
        <v>0</v>
      </c>
      <c r="F666" s="91">
        <v>0</v>
      </c>
      <c r="G666" s="91">
        <f>F666/F662*100</f>
        <v>0</v>
      </c>
      <c r="H666" s="91" t="s">
        <v>97</v>
      </c>
    </row>
    <row r="667" spans="1:8" s="9" customFormat="1" ht="15" customHeight="1" x14ac:dyDescent="0.25">
      <c r="A667" s="421" t="s">
        <v>297</v>
      </c>
      <c r="B667" s="436" t="s">
        <v>1357</v>
      </c>
      <c r="C667" s="226" t="s">
        <v>852</v>
      </c>
      <c r="D667" s="168">
        <f>D668+D669+D670+D671</f>
        <v>217</v>
      </c>
      <c r="E667" s="91">
        <f>E668+E669+E670+E671</f>
        <v>100</v>
      </c>
      <c r="F667" s="91">
        <f>F668+F669+F670+F671</f>
        <v>23.43</v>
      </c>
      <c r="G667" s="91">
        <f>G668+G669+G670+G671</f>
        <v>100</v>
      </c>
      <c r="H667" s="91">
        <f t="shared" si="395"/>
        <v>-89.20276497695852</v>
      </c>
    </row>
    <row r="668" spans="1:8" s="9" customFormat="1" ht="31.5" x14ac:dyDescent="0.25">
      <c r="A668" s="421"/>
      <c r="B668" s="392"/>
      <c r="C668" s="228" t="s">
        <v>853</v>
      </c>
      <c r="D668" s="168">
        <v>0</v>
      </c>
      <c r="E668" s="91">
        <f>D668/D667*100</f>
        <v>0</v>
      </c>
      <c r="F668" s="91">
        <v>0</v>
      </c>
      <c r="G668" s="91">
        <f>F668/F667*100</f>
        <v>0</v>
      </c>
      <c r="H668" s="91" t="s">
        <v>97</v>
      </c>
    </row>
    <row r="669" spans="1:8" s="9" customFormat="1" x14ac:dyDescent="0.25">
      <c r="A669" s="421"/>
      <c r="B669" s="392"/>
      <c r="C669" s="226" t="s">
        <v>854</v>
      </c>
      <c r="D669" s="168">
        <v>0</v>
      </c>
      <c r="E669" s="91">
        <f>D669/D667*100</f>
        <v>0</v>
      </c>
      <c r="F669" s="91">
        <v>0</v>
      </c>
      <c r="G669" s="91">
        <f>F669/F667*100</f>
        <v>0</v>
      </c>
      <c r="H669" s="91" t="s">
        <v>97</v>
      </c>
    </row>
    <row r="670" spans="1:8" s="9" customFormat="1" x14ac:dyDescent="0.25">
      <c r="A670" s="421"/>
      <c r="B670" s="392"/>
      <c r="C670" s="226" t="s">
        <v>855</v>
      </c>
      <c r="D670" s="168">
        <v>217</v>
      </c>
      <c r="E670" s="91">
        <f>D670/D667*100</f>
        <v>100</v>
      </c>
      <c r="F670" s="91">
        <v>23.43</v>
      </c>
      <c r="G670" s="91">
        <f>F670/F667*100</f>
        <v>100</v>
      </c>
      <c r="H670" s="91">
        <f t="shared" si="395"/>
        <v>-89.20276497695852</v>
      </c>
    </row>
    <row r="671" spans="1:8" s="9" customFormat="1" x14ac:dyDescent="0.25">
      <c r="A671" s="421"/>
      <c r="B671" s="393"/>
      <c r="C671" s="226" t="s">
        <v>856</v>
      </c>
      <c r="D671" s="168">
        <v>0</v>
      </c>
      <c r="E671" s="91">
        <f>D671/D667*100</f>
        <v>0</v>
      </c>
      <c r="F671" s="91">
        <v>0</v>
      </c>
      <c r="G671" s="91">
        <f>F671/F667*100</f>
        <v>0</v>
      </c>
      <c r="H671" s="91" t="s">
        <v>97</v>
      </c>
    </row>
    <row r="672" spans="1:8" s="9" customFormat="1" ht="15" customHeight="1" x14ac:dyDescent="0.25">
      <c r="A672" s="421" t="s">
        <v>300</v>
      </c>
      <c r="B672" s="433" t="s">
        <v>1358</v>
      </c>
      <c r="C672" s="226" t="s">
        <v>852</v>
      </c>
      <c r="D672" s="168">
        <f>D673+D674+D675+D676</f>
        <v>580</v>
      </c>
      <c r="E672" s="91">
        <f>E673+E674+E675+E676</f>
        <v>100</v>
      </c>
      <c r="F672" s="91">
        <f>F673+F674+F675+F676</f>
        <v>95.1</v>
      </c>
      <c r="G672" s="91">
        <f>G673+G674+G675+G676</f>
        <v>100</v>
      </c>
      <c r="H672" s="91">
        <f t="shared" si="395"/>
        <v>-83.603448275862064</v>
      </c>
    </row>
    <row r="673" spans="1:8" s="9" customFormat="1" ht="31.5" x14ac:dyDescent="0.25">
      <c r="A673" s="421"/>
      <c r="B673" s="392"/>
      <c r="C673" s="228" t="s">
        <v>853</v>
      </c>
      <c r="D673" s="168">
        <v>0</v>
      </c>
      <c r="E673" s="91">
        <v>0</v>
      </c>
      <c r="F673" s="91">
        <v>0</v>
      </c>
      <c r="G673" s="91">
        <v>0</v>
      </c>
      <c r="H673" s="91" t="s">
        <v>97</v>
      </c>
    </row>
    <row r="674" spans="1:8" s="9" customFormat="1" x14ac:dyDescent="0.25">
      <c r="A674" s="421"/>
      <c r="B674" s="392"/>
      <c r="C674" s="226" t="s">
        <v>854</v>
      </c>
      <c r="D674" s="168">
        <v>0</v>
      </c>
      <c r="E674" s="91">
        <v>0</v>
      </c>
      <c r="F674" s="91">
        <v>0</v>
      </c>
      <c r="G674" s="91">
        <v>0</v>
      </c>
      <c r="H674" s="91" t="s">
        <v>97</v>
      </c>
    </row>
    <row r="675" spans="1:8" s="9" customFormat="1" x14ac:dyDescent="0.25">
      <c r="A675" s="421"/>
      <c r="B675" s="392"/>
      <c r="C675" s="226" t="s">
        <v>855</v>
      </c>
      <c r="D675" s="168">
        <v>580</v>
      </c>
      <c r="E675" s="91">
        <f>D675/D672*100</f>
        <v>100</v>
      </c>
      <c r="F675" s="91">
        <v>95.1</v>
      </c>
      <c r="G675" s="91">
        <f>F675/F672*100</f>
        <v>100</v>
      </c>
      <c r="H675" s="91">
        <f t="shared" si="395"/>
        <v>-83.603448275862064</v>
      </c>
    </row>
    <row r="676" spans="1:8" s="9" customFormat="1" x14ac:dyDescent="0.25">
      <c r="A676" s="421"/>
      <c r="B676" s="393"/>
      <c r="C676" s="226" t="s">
        <v>856</v>
      </c>
      <c r="D676" s="168">
        <v>0</v>
      </c>
      <c r="E676" s="91">
        <f>D676/D672*100</f>
        <v>0</v>
      </c>
      <c r="F676" s="91">
        <v>0</v>
      </c>
      <c r="G676" s="91">
        <f>F676/F672*100</f>
        <v>0</v>
      </c>
      <c r="H676" s="91" t="s">
        <v>97</v>
      </c>
    </row>
    <row r="677" spans="1:8" s="9" customFormat="1" ht="15.75" customHeight="1" x14ac:dyDescent="0.25">
      <c r="A677" s="421" t="s">
        <v>302</v>
      </c>
      <c r="B677" s="433" t="s">
        <v>1359</v>
      </c>
      <c r="C677" s="226" t="s">
        <v>852</v>
      </c>
      <c r="D677" s="168">
        <f>D678+D679+D680+D681</f>
        <v>19</v>
      </c>
      <c r="E677" s="91">
        <f>E678+E679+E680+E681</f>
        <v>100</v>
      </c>
      <c r="F677" s="91">
        <f>F678+F679+F680+F681</f>
        <v>3.17</v>
      </c>
      <c r="G677" s="91">
        <f>G678+G679+G680+G681</f>
        <v>100</v>
      </c>
      <c r="H677" s="91">
        <f t="shared" si="395"/>
        <v>-83.315789473684205</v>
      </c>
    </row>
    <row r="678" spans="1:8" s="9" customFormat="1" ht="15.75" customHeight="1" x14ac:dyDescent="0.25">
      <c r="A678" s="421"/>
      <c r="B678" s="392"/>
      <c r="C678" s="228" t="s">
        <v>853</v>
      </c>
      <c r="D678" s="168">
        <v>0</v>
      </c>
      <c r="E678" s="91">
        <v>0</v>
      </c>
      <c r="F678" s="91">
        <v>0</v>
      </c>
      <c r="G678" s="91">
        <v>0</v>
      </c>
      <c r="H678" s="91" t="s">
        <v>97</v>
      </c>
    </row>
    <row r="679" spans="1:8" s="9" customFormat="1" ht="15.75" customHeight="1" x14ac:dyDescent="0.25">
      <c r="A679" s="421"/>
      <c r="B679" s="392"/>
      <c r="C679" s="226" t="s">
        <v>854</v>
      </c>
      <c r="D679" s="168">
        <v>0</v>
      </c>
      <c r="E679" s="91">
        <v>0</v>
      </c>
      <c r="F679" s="91">
        <v>0</v>
      </c>
      <c r="G679" s="91">
        <v>0</v>
      </c>
      <c r="H679" s="91" t="s">
        <v>97</v>
      </c>
    </row>
    <row r="680" spans="1:8" s="9" customFormat="1" ht="15.75" customHeight="1" x14ac:dyDescent="0.25">
      <c r="A680" s="421"/>
      <c r="B680" s="392"/>
      <c r="C680" s="226" t="s">
        <v>855</v>
      </c>
      <c r="D680" s="168">
        <v>19</v>
      </c>
      <c r="E680" s="91">
        <f>D680/D677*100</f>
        <v>100</v>
      </c>
      <c r="F680" s="91">
        <v>3.17</v>
      </c>
      <c r="G680" s="91">
        <f>F680/F677*100</f>
        <v>100</v>
      </c>
      <c r="H680" s="91">
        <f>F680/D680*100-100</f>
        <v>-83.315789473684205</v>
      </c>
    </row>
    <row r="681" spans="1:8" s="9" customFormat="1" ht="15.75" customHeight="1" x14ac:dyDescent="0.25">
      <c r="A681" s="421"/>
      <c r="B681" s="393"/>
      <c r="C681" s="226" t="s">
        <v>856</v>
      </c>
      <c r="D681" s="168">
        <v>0</v>
      </c>
      <c r="E681" s="91">
        <f>D681/D677*100</f>
        <v>0</v>
      </c>
      <c r="F681" s="91">
        <v>0</v>
      </c>
      <c r="G681" s="91">
        <f>F681/F677*100</f>
        <v>0</v>
      </c>
      <c r="H681" s="91" t="s">
        <v>97</v>
      </c>
    </row>
    <row r="682" spans="1:8" s="9" customFormat="1" ht="15" customHeight="1" x14ac:dyDescent="0.25">
      <c r="A682" s="421" t="s">
        <v>305</v>
      </c>
      <c r="B682" s="433" t="s">
        <v>1360</v>
      </c>
      <c r="C682" s="226" t="s">
        <v>852</v>
      </c>
      <c r="D682" s="168">
        <f>D683+D684+D685+D686</f>
        <v>17481</v>
      </c>
      <c r="E682" s="91">
        <f>E683+E684+E685+E686</f>
        <v>100</v>
      </c>
      <c r="F682" s="91">
        <f>F683+F684+F685+F686</f>
        <v>2860.76</v>
      </c>
      <c r="G682" s="91">
        <f>G683+G684+G685+G686</f>
        <v>100</v>
      </c>
      <c r="H682" s="91">
        <f t="shared" si="395"/>
        <v>-83.635032320805436</v>
      </c>
    </row>
    <row r="683" spans="1:8" s="9" customFormat="1" ht="15" customHeight="1" x14ac:dyDescent="0.25">
      <c r="A683" s="421"/>
      <c r="B683" s="392"/>
      <c r="C683" s="228" t="s">
        <v>853</v>
      </c>
      <c r="D683" s="168">
        <v>0</v>
      </c>
      <c r="E683" s="91">
        <f>D683/D682*100</f>
        <v>0</v>
      </c>
      <c r="F683" s="91">
        <v>0</v>
      </c>
      <c r="G683" s="91">
        <f>F683/F682*100</f>
        <v>0</v>
      </c>
      <c r="H683" s="91" t="s">
        <v>97</v>
      </c>
    </row>
    <row r="684" spans="1:8" s="9" customFormat="1" ht="15" customHeight="1" x14ac:dyDescent="0.25">
      <c r="A684" s="421"/>
      <c r="B684" s="392"/>
      <c r="C684" s="226" t="s">
        <v>854</v>
      </c>
      <c r="D684" s="168">
        <v>0</v>
      </c>
      <c r="E684" s="91">
        <f>D684/D682*100</f>
        <v>0</v>
      </c>
      <c r="F684" s="91">
        <v>0</v>
      </c>
      <c r="G684" s="91">
        <f>F684/F682*100</f>
        <v>0</v>
      </c>
      <c r="H684" s="91" t="s">
        <v>97</v>
      </c>
    </row>
    <row r="685" spans="1:8" s="9" customFormat="1" ht="15" customHeight="1" x14ac:dyDescent="0.25">
      <c r="A685" s="421"/>
      <c r="B685" s="392"/>
      <c r="C685" s="226" t="s">
        <v>855</v>
      </c>
      <c r="D685" s="168">
        <v>17481</v>
      </c>
      <c r="E685" s="91">
        <f>D685/D682*100</f>
        <v>100</v>
      </c>
      <c r="F685" s="91">
        <v>2860.76</v>
      </c>
      <c r="G685" s="91">
        <f>F685/F682*100</f>
        <v>100</v>
      </c>
      <c r="H685" s="91">
        <f t="shared" si="395"/>
        <v>-83.635032320805436</v>
      </c>
    </row>
    <row r="686" spans="1:8" s="9" customFormat="1" ht="15" customHeight="1" x14ac:dyDescent="0.25">
      <c r="A686" s="421"/>
      <c r="B686" s="393"/>
      <c r="C686" s="226" t="s">
        <v>856</v>
      </c>
      <c r="D686" s="168">
        <v>0</v>
      </c>
      <c r="E686" s="91">
        <f>D686/D682*100</f>
        <v>0</v>
      </c>
      <c r="F686" s="91">
        <v>0</v>
      </c>
      <c r="G686" s="91">
        <f>F686/F682*100</f>
        <v>0</v>
      </c>
      <c r="H686" s="91" t="s">
        <v>97</v>
      </c>
    </row>
    <row r="687" spans="1:8" s="9" customFormat="1" ht="15" customHeight="1" x14ac:dyDescent="0.25">
      <c r="A687" s="421" t="s">
        <v>308</v>
      </c>
      <c r="B687" s="433" t="s">
        <v>1361</v>
      </c>
      <c r="C687" s="226" t="s">
        <v>852</v>
      </c>
      <c r="D687" s="168">
        <f>D688+D689+D690+D691</f>
        <v>563</v>
      </c>
      <c r="E687" s="91">
        <f>E688+E689+E690+E691</f>
        <v>100</v>
      </c>
      <c r="F687" s="91">
        <f>F688+F689+F690+F691</f>
        <v>66.790000000000006</v>
      </c>
      <c r="G687" s="91">
        <f>G688+G689+G690+G691</f>
        <v>100</v>
      </c>
      <c r="H687" s="91">
        <f t="shared" si="395"/>
        <v>-88.136767317939615</v>
      </c>
    </row>
    <row r="688" spans="1:8" s="9" customFormat="1" ht="15" customHeight="1" x14ac:dyDescent="0.25">
      <c r="A688" s="421"/>
      <c r="B688" s="392"/>
      <c r="C688" s="228" t="s">
        <v>853</v>
      </c>
      <c r="D688" s="168">
        <v>0</v>
      </c>
      <c r="E688" s="91">
        <f>D688/D687*100</f>
        <v>0</v>
      </c>
      <c r="F688" s="91">
        <v>0</v>
      </c>
      <c r="G688" s="91">
        <f>F688/F687*100</f>
        <v>0</v>
      </c>
      <c r="H688" s="91" t="s">
        <v>97</v>
      </c>
    </row>
    <row r="689" spans="1:8" s="9" customFormat="1" ht="15" customHeight="1" x14ac:dyDescent="0.25">
      <c r="A689" s="421"/>
      <c r="B689" s="392"/>
      <c r="C689" s="226" t="s">
        <v>854</v>
      </c>
      <c r="D689" s="168">
        <v>0</v>
      </c>
      <c r="E689" s="91">
        <f>D689/D687*100</f>
        <v>0</v>
      </c>
      <c r="F689" s="91">
        <v>0</v>
      </c>
      <c r="G689" s="91">
        <f>F689/F687*100</f>
        <v>0</v>
      </c>
      <c r="H689" s="91" t="s">
        <v>97</v>
      </c>
    </row>
    <row r="690" spans="1:8" s="9" customFormat="1" ht="15" customHeight="1" x14ac:dyDescent="0.25">
      <c r="A690" s="421"/>
      <c r="B690" s="392"/>
      <c r="C690" s="226" t="s">
        <v>855</v>
      </c>
      <c r="D690" s="168">
        <v>563</v>
      </c>
      <c r="E690" s="91">
        <f>D690/D687*100</f>
        <v>100</v>
      </c>
      <c r="F690" s="91">
        <v>66.790000000000006</v>
      </c>
      <c r="G690" s="91">
        <f>F690/F687*100</f>
        <v>100</v>
      </c>
      <c r="H690" s="91">
        <f t="shared" si="395"/>
        <v>-88.136767317939615</v>
      </c>
    </row>
    <row r="691" spans="1:8" s="9" customFormat="1" ht="15" customHeight="1" x14ac:dyDescent="0.25">
      <c r="A691" s="421"/>
      <c r="B691" s="393"/>
      <c r="C691" s="226" t="s">
        <v>856</v>
      </c>
      <c r="D691" s="168">
        <v>0</v>
      </c>
      <c r="E691" s="91">
        <f>D691/D687*100</f>
        <v>0</v>
      </c>
      <c r="F691" s="91">
        <v>0</v>
      </c>
      <c r="G691" s="91">
        <f>F691/F687*100</f>
        <v>0</v>
      </c>
      <c r="H691" s="91" t="s">
        <v>97</v>
      </c>
    </row>
    <row r="692" spans="1:8" s="9" customFormat="1" ht="15" customHeight="1" x14ac:dyDescent="0.25">
      <c r="A692" s="421" t="s">
        <v>311</v>
      </c>
      <c r="B692" s="436" t="s">
        <v>1355</v>
      </c>
      <c r="C692" s="226" t="s">
        <v>852</v>
      </c>
      <c r="D692" s="91">
        <f>D693+D694+D695+D696</f>
        <v>201</v>
      </c>
      <c r="E692" s="91">
        <f>E693+E694+E695+E696</f>
        <v>100</v>
      </c>
      <c r="F692" s="91">
        <f>F693+F694+F695+F696</f>
        <v>25.44</v>
      </c>
      <c r="G692" s="91">
        <f>G693+G694+G695+G696</f>
        <v>100</v>
      </c>
      <c r="H692" s="91">
        <f t="shared" si="395"/>
        <v>-87.343283582089555</v>
      </c>
    </row>
    <row r="693" spans="1:8" s="9" customFormat="1" ht="15" customHeight="1" x14ac:dyDescent="0.25">
      <c r="A693" s="421"/>
      <c r="B693" s="434"/>
      <c r="C693" s="228" t="s">
        <v>853</v>
      </c>
      <c r="D693" s="91">
        <v>0</v>
      </c>
      <c r="E693" s="91">
        <f>D693/D692*100</f>
        <v>0</v>
      </c>
      <c r="F693" s="91">
        <v>0</v>
      </c>
      <c r="G693" s="91">
        <f>F693/F692*100</f>
        <v>0</v>
      </c>
      <c r="H693" s="91" t="s">
        <v>97</v>
      </c>
    </row>
    <row r="694" spans="1:8" s="9" customFormat="1" ht="15" customHeight="1" x14ac:dyDescent="0.25">
      <c r="A694" s="421"/>
      <c r="B694" s="434"/>
      <c r="C694" s="226" t="s">
        <v>854</v>
      </c>
      <c r="D694" s="91">
        <v>0</v>
      </c>
      <c r="E694" s="91">
        <f>D694/D692*100</f>
        <v>0</v>
      </c>
      <c r="F694" s="91">
        <v>0</v>
      </c>
      <c r="G694" s="91">
        <f>F694/F692*100</f>
        <v>0</v>
      </c>
      <c r="H694" s="91" t="s">
        <v>97</v>
      </c>
    </row>
    <row r="695" spans="1:8" s="9" customFormat="1" ht="15" customHeight="1" x14ac:dyDescent="0.25">
      <c r="A695" s="421"/>
      <c r="B695" s="434"/>
      <c r="C695" s="226" t="s">
        <v>855</v>
      </c>
      <c r="D695" s="91">
        <v>201</v>
      </c>
      <c r="E695" s="91">
        <f>D695/D692*100</f>
        <v>100</v>
      </c>
      <c r="F695" s="91">
        <v>25.44</v>
      </c>
      <c r="G695" s="91">
        <f>F695/F692*100</f>
        <v>100</v>
      </c>
      <c r="H695" s="91">
        <f t="shared" si="395"/>
        <v>-87.343283582089555</v>
      </c>
    </row>
    <row r="696" spans="1:8" s="9" customFormat="1" ht="15" customHeight="1" x14ac:dyDescent="0.25">
      <c r="A696" s="421"/>
      <c r="B696" s="435"/>
      <c r="C696" s="226" t="s">
        <v>856</v>
      </c>
      <c r="D696" s="91">
        <v>0</v>
      </c>
      <c r="E696" s="91">
        <f>D696/D692*100</f>
        <v>0</v>
      </c>
      <c r="F696" s="91">
        <v>0</v>
      </c>
      <c r="G696" s="91">
        <f>F696/F692*100</f>
        <v>0</v>
      </c>
      <c r="H696" s="91" t="s">
        <v>97</v>
      </c>
    </row>
    <row r="697" spans="1:8" s="9" customFormat="1" ht="15" customHeight="1" x14ac:dyDescent="0.25">
      <c r="A697" s="395" t="s">
        <v>314</v>
      </c>
      <c r="B697" s="391" t="s">
        <v>1354</v>
      </c>
      <c r="C697" s="226" t="s">
        <v>852</v>
      </c>
      <c r="D697" s="168">
        <f>D698+D699+D700+D701</f>
        <v>16500</v>
      </c>
      <c r="E697" s="91">
        <f>E698+E699+E700+E701</f>
        <v>100</v>
      </c>
      <c r="F697" s="91">
        <f>F698+F699+F700+F701</f>
        <v>4497.1000000000004</v>
      </c>
      <c r="G697" s="91">
        <f>G698+G699+G700+G701</f>
        <v>100</v>
      </c>
      <c r="H697" s="91">
        <f t="shared" si="395"/>
        <v>-72.74484848484849</v>
      </c>
    </row>
    <row r="698" spans="1:8" s="9" customFormat="1" ht="31.5" x14ac:dyDescent="0.25">
      <c r="A698" s="395"/>
      <c r="B698" s="392"/>
      <c r="C698" s="228" t="s">
        <v>853</v>
      </c>
      <c r="D698" s="168">
        <v>0</v>
      </c>
      <c r="E698" s="91">
        <f>D698/D697*100</f>
        <v>0</v>
      </c>
      <c r="F698" s="91">
        <v>0</v>
      </c>
      <c r="G698" s="91">
        <f>F698/F697*100</f>
        <v>0</v>
      </c>
      <c r="H698" s="91" t="s">
        <v>97</v>
      </c>
    </row>
    <row r="699" spans="1:8" s="9" customFormat="1" x14ac:dyDescent="0.25">
      <c r="A699" s="395"/>
      <c r="B699" s="392"/>
      <c r="C699" s="226" t="s">
        <v>854</v>
      </c>
      <c r="D699" s="168">
        <v>0</v>
      </c>
      <c r="E699" s="91">
        <f>D699/D697*100</f>
        <v>0</v>
      </c>
      <c r="F699" s="91">
        <v>0</v>
      </c>
      <c r="G699" s="91">
        <f>F699/F697*100</f>
        <v>0</v>
      </c>
      <c r="H699" s="91" t="s">
        <v>97</v>
      </c>
    </row>
    <row r="700" spans="1:8" s="9" customFormat="1" x14ac:dyDescent="0.25">
      <c r="A700" s="395"/>
      <c r="B700" s="392"/>
      <c r="C700" s="226" t="s">
        <v>855</v>
      </c>
      <c r="D700" s="168">
        <v>16500</v>
      </c>
      <c r="E700" s="91">
        <f>D700/D697*100</f>
        <v>100</v>
      </c>
      <c r="F700" s="91">
        <v>4497.1000000000004</v>
      </c>
      <c r="G700" s="91">
        <f>F700/F697*100</f>
        <v>100</v>
      </c>
      <c r="H700" s="91">
        <f t="shared" si="395"/>
        <v>-72.74484848484849</v>
      </c>
    </row>
    <row r="701" spans="1:8" s="9" customFormat="1" x14ac:dyDescent="0.25">
      <c r="A701" s="395"/>
      <c r="B701" s="393"/>
      <c r="C701" s="226" t="s">
        <v>856</v>
      </c>
      <c r="D701" s="168">
        <v>0</v>
      </c>
      <c r="E701" s="91">
        <f>D701/D697*100</f>
        <v>0</v>
      </c>
      <c r="F701" s="91">
        <v>0</v>
      </c>
      <c r="G701" s="91">
        <f>F701/F697*100</f>
        <v>0</v>
      </c>
      <c r="H701" s="91" t="s">
        <v>97</v>
      </c>
    </row>
    <row r="702" spans="1:8" s="9" customFormat="1" ht="15" customHeight="1" x14ac:dyDescent="0.25">
      <c r="A702" s="395" t="s">
        <v>319</v>
      </c>
      <c r="B702" s="391" t="s">
        <v>1353</v>
      </c>
      <c r="C702" s="226" t="s">
        <v>852</v>
      </c>
      <c r="D702" s="168">
        <f>D703+D704+D705+D706</f>
        <v>228</v>
      </c>
      <c r="E702" s="91">
        <f>E703+E704+E705+E706</f>
        <v>100</v>
      </c>
      <c r="F702" s="91">
        <f>F703+F704+F705+F706</f>
        <v>49.7</v>
      </c>
      <c r="G702" s="91">
        <f>G703+G704+G705+G706</f>
        <v>100</v>
      </c>
      <c r="H702" s="91">
        <f t="shared" si="395"/>
        <v>-78.201754385964904</v>
      </c>
    </row>
    <row r="703" spans="1:8" s="9" customFormat="1" ht="33.75" customHeight="1" x14ac:dyDescent="0.25">
      <c r="A703" s="395"/>
      <c r="B703" s="392"/>
      <c r="C703" s="228" t="s">
        <v>853</v>
      </c>
      <c r="D703" s="168">
        <v>0</v>
      </c>
      <c r="E703" s="91">
        <f>D703/D702*100</f>
        <v>0</v>
      </c>
      <c r="F703" s="91">
        <v>0</v>
      </c>
      <c r="G703" s="91">
        <f>F703/F702*100</f>
        <v>0</v>
      </c>
      <c r="H703" s="91" t="s">
        <v>97</v>
      </c>
    </row>
    <row r="704" spans="1:8" s="9" customFormat="1" ht="30.75" customHeight="1" x14ac:dyDescent="0.25">
      <c r="A704" s="395"/>
      <c r="B704" s="392"/>
      <c r="C704" s="226" t="s">
        <v>854</v>
      </c>
      <c r="D704" s="168">
        <v>0</v>
      </c>
      <c r="E704" s="91">
        <f>D704/D702*100</f>
        <v>0</v>
      </c>
      <c r="F704" s="91">
        <v>0</v>
      </c>
      <c r="G704" s="91">
        <f>F704/F702*100</f>
        <v>0</v>
      </c>
      <c r="H704" s="91" t="s">
        <v>97</v>
      </c>
    </row>
    <row r="705" spans="1:8" s="9" customFormat="1" ht="27.75" customHeight="1" x14ac:dyDescent="0.25">
      <c r="A705" s="395"/>
      <c r="B705" s="392"/>
      <c r="C705" s="226" t="s">
        <v>855</v>
      </c>
      <c r="D705" s="168">
        <v>228</v>
      </c>
      <c r="E705" s="91">
        <f>D705/D702*100</f>
        <v>100</v>
      </c>
      <c r="F705" s="91">
        <v>49.7</v>
      </c>
      <c r="G705" s="91">
        <f>F705/F702*100</f>
        <v>100</v>
      </c>
      <c r="H705" s="91">
        <f t="shared" si="395"/>
        <v>-78.201754385964904</v>
      </c>
    </row>
    <row r="706" spans="1:8" s="9" customFormat="1" ht="38.25" customHeight="1" x14ac:dyDescent="0.25">
      <c r="A706" s="395"/>
      <c r="B706" s="393"/>
      <c r="C706" s="226" t="s">
        <v>856</v>
      </c>
      <c r="D706" s="168">
        <v>0</v>
      </c>
      <c r="E706" s="91">
        <f>D706/D702*100</f>
        <v>0</v>
      </c>
      <c r="F706" s="91">
        <v>0</v>
      </c>
      <c r="G706" s="91">
        <f>F706/F702*100</f>
        <v>0</v>
      </c>
      <c r="H706" s="91" t="s">
        <v>97</v>
      </c>
    </row>
    <row r="707" spans="1:8" s="9" customFormat="1" ht="15" customHeight="1" x14ac:dyDescent="0.25">
      <c r="A707" s="421" t="s">
        <v>322</v>
      </c>
      <c r="B707" s="433" t="s">
        <v>1352</v>
      </c>
      <c r="C707" s="226" t="s">
        <v>852</v>
      </c>
      <c r="D707" s="168">
        <f>D708+D709+D710+D711</f>
        <v>674</v>
      </c>
      <c r="E707" s="91">
        <f>E708+E709+E710+E711</f>
        <v>100</v>
      </c>
      <c r="F707" s="91">
        <f>F708+F709+F710+F711</f>
        <v>107.13</v>
      </c>
      <c r="G707" s="91">
        <f>G708+G709+G710+G711</f>
        <v>100</v>
      </c>
      <c r="H707" s="91">
        <f t="shared" si="395"/>
        <v>-84.105341246290806</v>
      </c>
    </row>
    <row r="708" spans="1:8" s="9" customFormat="1" ht="31.5" x14ac:dyDescent="0.25">
      <c r="A708" s="421"/>
      <c r="B708" s="392"/>
      <c r="C708" s="228" t="s">
        <v>853</v>
      </c>
      <c r="D708" s="168">
        <v>0</v>
      </c>
      <c r="E708" s="91">
        <f>D708/D707*100</f>
        <v>0</v>
      </c>
      <c r="F708" s="168">
        <v>0</v>
      </c>
      <c r="G708" s="91">
        <f>F708/F707*100</f>
        <v>0</v>
      </c>
      <c r="H708" s="91" t="s">
        <v>97</v>
      </c>
    </row>
    <row r="709" spans="1:8" s="9" customFormat="1" x14ac:dyDescent="0.25">
      <c r="A709" s="421"/>
      <c r="B709" s="392"/>
      <c r="C709" s="226" t="s">
        <v>854</v>
      </c>
      <c r="D709" s="168">
        <v>0</v>
      </c>
      <c r="E709" s="91">
        <f>D709/D707*100</f>
        <v>0</v>
      </c>
      <c r="F709" s="168">
        <v>0</v>
      </c>
      <c r="G709" s="91">
        <f>F709/F707*100</f>
        <v>0</v>
      </c>
      <c r="H709" s="91" t="s">
        <v>97</v>
      </c>
    </row>
    <row r="710" spans="1:8" s="9" customFormat="1" x14ac:dyDescent="0.25">
      <c r="A710" s="421"/>
      <c r="B710" s="392"/>
      <c r="C710" s="226" t="s">
        <v>855</v>
      </c>
      <c r="D710" s="168">
        <v>674</v>
      </c>
      <c r="E710" s="91">
        <f>D710/D707*100</f>
        <v>100</v>
      </c>
      <c r="F710" s="91">
        <v>107.13</v>
      </c>
      <c r="G710" s="91">
        <f>F710/F707*100</f>
        <v>100</v>
      </c>
      <c r="H710" s="91">
        <f t="shared" si="395"/>
        <v>-84.105341246290806</v>
      </c>
    </row>
    <row r="711" spans="1:8" s="9" customFormat="1" x14ac:dyDescent="0.25">
      <c r="A711" s="421"/>
      <c r="B711" s="393"/>
      <c r="C711" s="226" t="s">
        <v>856</v>
      </c>
      <c r="D711" s="168">
        <v>0</v>
      </c>
      <c r="E711" s="91">
        <f>D711/D707*100</f>
        <v>0</v>
      </c>
      <c r="F711" s="91">
        <v>0</v>
      </c>
      <c r="G711" s="91">
        <f>F711/F707*100</f>
        <v>0</v>
      </c>
      <c r="H711" s="91" t="s">
        <v>97</v>
      </c>
    </row>
    <row r="712" spans="1:8" s="9" customFormat="1" ht="15" customHeight="1" x14ac:dyDescent="0.25">
      <c r="A712" s="421" t="s">
        <v>325</v>
      </c>
      <c r="B712" s="433" t="s">
        <v>1351</v>
      </c>
      <c r="C712" s="226" t="s">
        <v>852</v>
      </c>
      <c r="D712" s="168">
        <f>D713+D714+D715+D716</f>
        <v>2876</v>
      </c>
      <c r="E712" s="91">
        <f>E713+E714+E715+E716</f>
        <v>100</v>
      </c>
      <c r="F712" s="91">
        <f>F713+F714+F715+F716</f>
        <v>630.44000000000005</v>
      </c>
      <c r="G712" s="91">
        <f>G713+G714+G715+G716</f>
        <v>100</v>
      </c>
      <c r="H712" s="91">
        <f t="shared" si="395"/>
        <v>-78.079276773296243</v>
      </c>
    </row>
    <row r="713" spans="1:8" s="9" customFormat="1" ht="31.5" x14ac:dyDescent="0.25">
      <c r="A713" s="421"/>
      <c r="B713" s="392"/>
      <c r="C713" s="228" t="s">
        <v>853</v>
      </c>
      <c r="D713" s="168">
        <v>0</v>
      </c>
      <c r="E713" s="91">
        <f>D713/D712*100</f>
        <v>0</v>
      </c>
      <c r="F713" s="91">
        <v>0</v>
      </c>
      <c r="G713" s="91">
        <f>F713/F712*100</f>
        <v>0</v>
      </c>
      <c r="H713" s="91" t="s">
        <v>97</v>
      </c>
    </row>
    <row r="714" spans="1:8" s="9" customFormat="1" x14ac:dyDescent="0.25">
      <c r="A714" s="421"/>
      <c r="B714" s="392"/>
      <c r="C714" s="226" t="s">
        <v>854</v>
      </c>
      <c r="D714" s="168">
        <v>0</v>
      </c>
      <c r="E714" s="91">
        <f>D714/D712*100</f>
        <v>0</v>
      </c>
      <c r="F714" s="91">
        <v>0</v>
      </c>
      <c r="G714" s="91">
        <f>F714/F712*100</f>
        <v>0</v>
      </c>
      <c r="H714" s="91" t="s">
        <v>97</v>
      </c>
    </row>
    <row r="715" spans="1:8" s="9" customFormat="1" x14ac:dyDescent="0.25">
      <c r="A715" s="421"/>
      <c r="B715" s="392"/>
      <c r="C715" s="226" t="s">
        <v>855</v>
      </c>
      <c r="D715" s="168">
        <v>2876</v>
      </c>
      <c r="E715" s="91">
        <f>D715/D712*100</f>
        <v>100</v>
      </c>
      <c r="F715" s="91">
        <v>630.44000000000005</v>
      </c>
      <c r="G715" s="91">
        <f>F715/F712*100</f>
        <v>100</v>
      </c>
      <c r="H715" s="91">
        <f t="shared" si="395"/>
        <v>-78.079276773296243</v>
      </c>
    </row>
    <row r="716" spans="1:8" s="9" customFormat="1" x14ac:dyDescent="0.25">
      <c r="A716" s="421"/>
      <c r="B716" s="393"/>
      <c r="C716" s="226" t="s">
        <v>856</v>
      </c>
      <c r="D716" s="168">
        <v>0</v>
      </c>
      <c r="E716" s="91">
        <f>D716/D712*100</f>
        <v>0</v>
      </c>
      <c r="F716" s="91">
        <v>0</v>
      </c>
      <c r="G716" s="91">
        <f>F716/F712*100</f>
        <v>0</v>
      </c>
      <c r="H716" s="91" t="s">
        <v>97</v>
      </c>
    </row>
    <row r="717" spans="1:8" s="9" customFormat="1" ht="15" customHeight="1" x14ac:dyDescent="0.25">
      <c r="A717" s="421" t="s">
        <v>328</v>
      </c>
      <c r="B717" s="433" t="s">
        <v>1350</v>
      </c>
      <c r="C717" s="226" t="s">
        <v>852</v>
      </c>
      <c r="D717" s="168">
        <f>D718+D719+D720+D721</f>
        <v>2636</v>
      </c>
      <c r="E717" s="91">
        <f>E718+E719+E720+E721</f>
        <v>100</v>
      </c>
      <c r="F717" s="91">
        <f>F718+F719+F720+F721</f>
        <v>591.99</v>
      </c>
      <c r="G717" s="91">
        <f>G718+G719+G720+G721</f>
        <v>100</v>
      </c>
      <c r="H717" s="91">
        <f t="shared" si="395"/>
        <v>-77.542109256449166</v>
      </c>
    </row>
    <row r="718" spans="1:8" s="9" customFormat="1" ht="37.5" customHeight="1" x14ac:dyDescent="0.25">
      <c r="A718" s="421"/>
      <c r="B718" s="392"/>
      <c r="C718" s="228" t="s">
        <v>853</v>
      </c>
      <c r="D718" s="168">
        <v>0</v>
      </c>
      <c r="E718" s="91">
        <f>D718/D717*100</f>
        <v>0</v>
      </c>
      <c r="F718" s="91">
        <v>0</v>
      </c>
      <c r="G718" s="91">
        <f>F718/F717*100</f>
        <v>0</v>
      </c>
      <c r="H718" s="91" t="s">
        <v>97</v>
      </c>
    </row>
    <row r="719" spans="1:8" s="9" customFormat="1" x14ac:dyDescent="0.25">
      <c r="A719" s="421"/>
      <c r="B719" s="392"/>
      <c r="C719" s="226" t="s">
        <v>854</v>
      </c>
      <c r="D719" s="168">
        <v>2636</v>
      </c>
      <c r="E719" s="91">
        <f>D719/D717*100</f>
        <v>100</v>
      </c>
      <c r="F719" s="91">
        <v>591.99</v>
      </c>
      <c r="G719" s="91">
        <f>F719/F717*100</f>
        <v>100</v>
      </c>
      <c r="H719" s="91">
        <f t="shared" si="395"/>
        <v>-77.542109256449166</v>
      </c>
    </row>
    <row r="720" spans="1:8" s="9" customFormat="1" ht="21.75" customHeight="1" x14ac:dyDescent="0.25">
      <c r="A720" s="421"/>
      <c r="B720" s="392"/>
      <c r="C720" s="226" t="s">
        <v>855</v>
      </c>
      <c r="D720" s="168">
        <v>0</v>
      </c>
      <c r="E720" s="91">
        <f>D720/D717*100</f>
        <v>0</v>
      </c>
      <c r="F720" s="91">
        <v>0</v>
      </c>
      <c r="G720" s="91">
        <f>F720/F717*100</f>
        <v>0</v>
      </c>
      <c r="H720" s="91" t="s">
        <v>97</v>
      </c>
    </row>
    <row r="721" spans="1:8" s="9" customFormat="1" ht="20.25" customHeight="1" x14ac:dyDescent="0.25">
      <c r="A721" s="421"/>
      <c r="B721" s="393"/>
      <c r="C721" s="226" t="s">
        <v>856</v>
      </c>
      <c r="D721" s="168">
        <v>0</v>
      </c>
      <c r="E721" s="91">
        <f>D721/D717*100</f>
        <v>0</v>
      </c>
      <c r="F721" s="91">
        <v>0</v>
      </c>
      <c r="G721" s="91">
        <f>F721/F717*100</f>
        <v>0</v>
      </c>
      <c r="H721" s="91" t="s">
        <v>97</v>
      </c>
    </row>
    <row r="722" spans="1:8" s="9" customFormat="1" ht="18.75" customHeight="1" x14ac:dyDescent="0.25">
      <c r="A722" s="395" t="s">
        <v>331</v>
      </c>
      <c r="B722" s="433" t="s">
        <v>1349</v>
      </c>
      <c r="C722" s="226" t="s">
        <v>852</v>
      </c>
      <c r="D722" s="168">
        <f>D723+D724+D725+D726</f>
        <v>27007</v>
      </c>
      <c r="E722" s="91">
        <f>E723+E724+E725+E726</f>
        <v>100</v>
      </c>
      <c r="F722" s="91">
        <f>F723+F724+F725+F726</f>
        <v>7136.91</v>
      </c>
      <c r="G722" s="91">
        <f>G723+G724+G725+G726</f>
        <v>100</v>
      </c>
      <c r="H722" s="91">
        <f t="shared" si="395"/>
        <v>-73.573851223756805</v>
      </c>
    </row>
    <row r="723" spans="1:8" s="9" customFormat="1" ht="31.5" x14ac:dyDescent="0.25">
      <c r="A723" s="395"/>
      <c r="B723" s="392"/>
      <c r="C723" s="228" t="s">
        <v>853</v>
      </c>
      <c r="D723" s="168">
        <v>0</v>
      </c>
      <c r="E723" s="91">
        <f>D723/D722*100</f>
        <v>0</v>
      </c>
      <c r="F723" s="91">
        <v>0</v>
      </c>
      <c r="G723" s="91">
        <f>F723/F722*100</f>
        <v>0</v>
      </c>
      <c r="H723" s="91" t="s">
        <v>97</v>
      </c>
    </row>
    <row r="724" spans="1:8" s="9" customFormat="1" ht="22.5" customHeight="1" x14ac:dyDescent="0.25">
      <c r="A724" s="395"/>
      <c r="B724" s="392"/>
      <c r="C724" s="226" t="s">
        <v>854</v>
      </c>
      <c r="D724" s="168">
        <v>27007</v>
      </c>
      <c r="E724" s="91">
        <f>D724/D722*100</f>
        <v>100</v>
      </c>
      <c r="F724" s="91">
        <v>7136.91</v>
      </c>
      <c r="G724" s="91">
        <f>F724/F722*100</f>
        <v>100</v>
      </c>
      <c r="H724" s="91">
        <f t="shared" si="395"/>
        <v>-73.573851223756805</v>
      </c>
    </row>
    <row r="725" spans="1:8" s="9" customFormat="1" x14ac:dyDescent="0.25">
      <c r="A725" s="395"/>
      <c r="B725" s="392"/>
      <c r="C725" s="226" t="s">
        <v>855</v>
      </c>
      <c r="D725" s="168">
        <v>0</v>
      </c>
      <c r="E725" s="91">
        <f>D725/D722*100</f>
        <v>0</v>
      </c>
      <c r="F725" s="91">
        <v>0</v>
      </c>
      <c r="G725" s="91">
        <f>F725/F722*100</f>
        <v>0</v>
      </c>
      <c r="H725" s="91" t="s">
        <v>97</v>
      </c>
    </row>
    <row r="726" spans="1:8" s="9" customFormat="1" x14ac:dyDescent="0.25">
      <c r="A726" s="395"/>
      <c r="B726" s="393"/>
      <c r="C726" s="226" t="s">
        <v>856</v>
      </c>
      <c r="D726" s="168">
        <v>0</v>
      </c>
      <c r="E726" s="91">
        <f>D726/D722*100</f>
        <v>0</v>
      </c>
      <c r="F726" s="91">
        <v>0</v>
      </c>
      <c r="G726" s="91">
        <f>F726/F722*100</f>
        <v>0</v>
      </c>
      <c r="H726" s="91" t="s">
        <v>97</v>
      </c>
    </row>
    <row r="727" spans="1:8" s="9" customFormat="1" ht="15" customHeight="1" x14ac:dyDescent="0.25">
      <c r="A727" s="395" t="s">
        <v>334</v>
      </c>
      <c r="B727" s="433" t="s">
        <v>1348</v>
      </c>
      <c r="C727" s="226" t="s">
        <v>852</v>
      </c>
      <c r="D727" s="168">
        <f>D728+D729+D730+D731</f>
        <v>49952</v>
      </c>
      <c r="E727" s="91">
        <f>E728+E729+E730+E731</f>
        <v>100</v>
      </c>
      <c r="F727" s="91">
        <f>F728+F729+F730+F731</f>
        <v>11554.29</v>
      </c>
      <c r="G727" s="91">
        <f>G728+G729+G730+G731</f>
        <v>100</v>
      </c>
      <c r="H727" s="91">
        <f t="shared" ref="H727:H787" si="396">F727/D727*100-100</f>
        <v>-76.869214445868039</v>
      </c>
    </row>
    <row r="728" spans="1:8" s="9" customFormat="1" ht="31.5" x14ac:dyDescent="0.25">
      <c r="A728" s="395"/>
      <c r="B728" s="392"/>
      <c r="C728" s="228" t="s">
        <v>853</v>
      </c>
      <c r="D728" s="168">
        <v>0</v>
      </c>
      <c r="E728" s="91">
        <f>D728/D727*100</f>
        <v>0</v>
      </c>
      <c r="F728" s="91">
        <v>0</v>
      </c>
      <c r="G728" s="91">
        <f>F728/F727*100</f>
        <v>0</v>
      </c>
      <c r="H728" s="91" t="s">
        <v>97</v>
      </c>
    </row>
    <row r="729" spans="1:8" s="9" customFormat="1" x14ac:dyDescent="0.25">
      <c r="A729" s="395"/>
      <c r="B729" s="392"/>
      <c r="C729" s="226" t="s">
        <v>854</v>
      </c>
      <c r="D729" s="168">
        <v>0</v>
      </c>
      <c r="E729" s="91">
        <f>D729/D727*100</f>
        <v>0</v>
      </c>
      <c r="F729" s="91">
        <v>4614.1400000000003</v>
      </c>
      <c r="G729" s="91">
        <f>F729/F727*100</f>
        <v>39.934431280502743</v>
      </c>
      <c r="H729" s="91" t="s">
        <v>97</v>
      </c>
    </row>
    <row r="730" spans="1:8" s="9" customFormat="1" x14ac:dyDescent="0.25">
      <c r="A730" s="395"/>
      <c r="B730" s="392"/>
      <c r="C730" s="226" t="s">
        <v>855</v>
      </c>
      <c r="D730" s="168">
        <v>49952</v>
      </c>
      <c r="E730" s="91">
        <f>D730/D727*100</f>
        <v>100</v>
      </c>
      <c r="F730" s="91">
        <v>6940.15</v>
      </c>
      <c r="G730" s="91">
        <f>F730/F727*100</f>
        <v>60.06556871949725</v>
      </c>
      <c r="H730" s="91">
        <f t="shared" si="396"/>
        <v>-86.106362107623312</v>
      </c>
    </row>
    <row r="731" spans="1:8" s="9" customFormat="1" x14ac:dyDescent="0.25">
      <c r="A731" s="395"/>
      <c r="B731" s="393"/>
      <c r="C731" s="226" t="s">
        <v>856</v>
      </c>
      <c r="D731" s="168">
        <v>0</v>
      </c>
      <c r="E731" s="91">
        <f>D731/D727*100</f>
        <v>0</v>
      </c>
      <c r="F731" s="91">
        <v>0</v>
      </c>
      <c r="G731" s="91">
        <f>F731/F727*100</f>
        <v>0</v>
      </c>
      <c r="H731" s="91" t="s">
        <v>97</v>
      </c>
    </row>
    <row r="732" spans="1:8" s="9" customFormat="1" ht="21.75" customHeight="1" x14ac:dyDescent="0.25">
      <c r="A732" s="395" t="s">
        <v>337</v>
      </c>
      <c r="B732" s="433" t="s">
        <v>1347</v>
      </c>
      <c r="C732" s="226" t="s">
        <v>852</v>
      </c>
      <c r="D732" s="168">
        <f>D733+D734+D735+D736</f>
        <v>21232</v>
      </c>
      <c r="E732" s="91">
        <f>E733+E734+E735+E736</f>
        <v>100</v>
      </c>
      <c r="F732" s="168">
        <f>F733+F734+F735+F736</f>
        <v>5191.46</v>
      </c>
      <c r="G732" s="91">
        <f>G733+G734+G735+G736</f>
        <v>100</v>
      </c>
      <c r="H732" s="91">
        <f t="shared" si="396"/>
        <v>-75.548888470233607</v>
      </c>
    </row>
    <row r="733" spans="1:8" s="9" customFormat="1" ht="29.25" customHeight="1" x14ac:dyDescent="0.25">
      <c r="A733" s="395"/>
      <c r="B733" s="392"/>
      <c r="C733" s="228" t="s">
        <v>853</v>
      </c>
      <c r="D733" s="168">
        <v>0</v>
      </c>
      <c r="E733" s="91">
        <f>D733/D732*100</f>
        <v>0</v>
      </c>
      <c r="F733" s="91">
        <v>0</v>
      </c>
      <c r="G733" s="91">
        <f>F733/F732*100</f>
        <v>0</v>
      </c>
      <c r="H733" s="91" t="s">
        <v>97</v>
      </c>
    </row>
    <row r="734" spans="1:8" s="9" customFormat="1" ht="24" customHeight="1" x14ac:dyDescent="0.25">
      <c r="A734" s="395"/>
      <c r="B734" s="392"/>
      <c r="C734" s="226" t="s">
        <v>854</v>
      </c>
      <c r="D734" s="168">
        <v>0</v>
      </c>
      <c r="E734" s="91">
        <f>D734/D732*100</f>
        <v>0</v>
      </c>
      <c r="F734" s="91">
        <v>0</v>
      </c>
      <c r="G734" s="91">
        <f>F734/F732*100</f>
        <v>0</v>
      </c>
      <c r="H734" s="91" t="s">
        <v>97</v>
      </c>
    </row>
    <row r="735" spans="1:8" s="9" customFormat="1" ht="19.5" customHeight="1" x14ac:dyDescent="0.25">
      <c r="A735" s="395"/>
      <c r="B735" s="392"/>
      <c r="C735" s="226" t="s">
        <v>855</v>
      </c>
      <c r="D735" s="168">
        <v>21232</v>
      </c>
      <c r="E735" s="91">
        <f>D735/D732*100</f>
        <v>100</v>
      </c>
      <c r="F735" s="91">
        <v>5191.46</v>
      </c>
      <c r="G735" s="91">
        <f>F735/F732*100</f>
        <v>100</v>
      </c>
      <c r="H735" s="91">
        <f t="shared" si="396"/>
        <v>-75.548888470233607</v>
      </c>
    </row>
    <row r="736" spans="1:8" s="9" customFormat="1" ht="15" customHeight="1" x14ac:dyDescent="0.25">
      <c r="A736" s="395"/>
      <c r="B736" s="393"/>
      <c r="C736" s="226" t="s">
        <v>856</v>
      </c>
      <c r="D736" s="168">
        <v>0</v>
      </c>
      <c r="E736" s="91">
        <f>D736/D732*100</f>
        <v>0</v>
      </c>
      <c r="F736" s="91">
        <v>0</v>
      </c>
      <c r="G736" s="91">
        <f>F736/F732*100</f>
        <v>0</v>
      </c>
      <c r="H736" s="91" t="s">
        <v>97</v>
      </c>
    </row>
    <row r="737" spans="1:8" s="9" customFormat="1" ht="21.75" customHeight="1" x14ac:dyDescent="0.25">
      <c r="A737" s="395" t="s">
        <v>340</v>
      </c>
      <c r="B737" s="433" t="s">
        <v>1346</v>
      </c>
      <c r="C737" s="226" t="s">
        <v>852</v>
      </c>
      <c r="D737" s="168">
        <f>D738+D739+D740+D741</f>
        <v>6099</v>
      </c>
      <c r="E737" s="91">
        <f>E738+E739+E740+E741</f>
        <v>100</v>
      </c>
      <c r="F737" s="91">
        <f>F738+F739+F740+F741</f>
        <v>1525</v>
      </c>
      <c r="G737" s="91">
        <f>G738+G739+G740+G741</f>
        <v>100</v>
      </c>
      <c r="H737" s="91">
        <f t="shared" si="396"/>
        <v>-74.995900967371696</v>
      </c>
    </row>
    <row r="738" spans="1:8" s="9" customFormat="1" ht="38.25" customHeight="1" x14ac:dyDescent="0.25">
      <c r="A738" s="395"/>
      <c r="B738" s="392"/>
      <c r="C738" s="228" t="s">
        <v>853</v>
      </c>
      <c r="D738" s="168">
        <v>0</v>
      </c>
      <c r="E738" s="91">
        <v>0</v>
      </c>
      <c r="F738" s="91">
        <v>0</v>
      </c>
      <c r="G738" s="91">
        <v>0</v>
      </c>
      <c r="H738" s="91" t="s">
        <v>97</v>
      </c>
    </row>
    <row r="739" spans="1:8" s="9" customFormat="1" ht="21.75" customHeight="1" x14ac:dyDescent="0.25">
      <c r="A739" s="395"/>
      <c r="B739" s="392"/>
      <c r="C739" s="226" t="s">
        <v>854</v>
      </c>
      <c r="D739" s="168">
        <v>0</v>
      </c>
      <c r="E739" s="91">
        <v>0</v>
      </c>
      <c r="F739" s="91">
        <v>0</v>
      </c>
      <c r="G739" s="91">
        <v>0</v>
      </c>
      <c r="H739" s="91" t="s">
        <v>97</v>
      </c>
    </row>
    <row r="740" spans="1:8" s="9" customFormat="1" ht="18.75" customHeight="1" x14ac:dyDescent="0.25">
      <c r="A740" s="395"/>
      <c r="B740" s="392"/>
      <c r="C740" s="226" t="s">
        <v>855</v>
      </c>
      <c r="D740" s="168">
        <v>6099</v>
      </c>
      <c r="E740" s="91">
        <f>D740/D737*100</f>
        <v>100</v>
      </c>
      <c r="F740" s="91">
        <v>1525</v>
      </c>
      <c r="G740" s="91">
        <f>F740/F737*100</f>
        <v>100</v>
      </c>
      <c r="H740" s="91">
        <f>F740/D740*100-100</f>
        <v>-74.995900967371696</v>
      </c>
    </row>
    <row r="741" spans="1:8" s="9" customFormat="1" ht="19.5" customHeight="1" x14ac:dyDescent="0.25">
      <c r="A741" s="395"/>
      <c r="B741" s="393"/>
      <c r="C741" s="226" t="s">
        <v>856</v>
      </c>
      <c r="D741" s="168">
        <v>0</v>
      </c>
      <c r="E741" s="91">
        <f>D741/D737*100</f>
        <v>0</v>
      </c>
      <c r="F741" s="91">
        <v>0</v>
      </c>
      <c r="G741" s="91">
        <f>F741/F737*100</f>
        <v>0</v>
      </c>
      <c r="H741" s="91" t="s">
        <v>97</v>
      </c>
    </row>
    <row r="742" spans="1:8" s="9" customFormat="1" ht="15" customHeight="1" x14ac:dyDescent="0.25">
      <c r="A742" s="395" t="s">
        <v>344</v>
      </c>
      <c r="B742" s="433" t="s">
        <v>1346</v>
      </c>
      <c r="C742" s="226" t="s">
        <v>852</v>
      </c>
      <c r="D742" s="168">
        <f>D743+D744+D745+D746</f>
        <v>5861</v>
      </c>
      <c r="E742" s="91">
        <f>E743+E744+E745+E746</f>
        <v>100</v>
      </c>
      <c r="F742" s="91">
        <f>F743+F744+F745+F746</f>
        <v>1340.05</v>
      </c>
      <c r="G742" s="91">
        <f>G743+G744+G745+G746</f>
        <v>100</v>
      </c>
      <c r="H742" s="91">
        <f t="shared" si="396"/>
        <v>-77.1361542398908</v>
      </c>
    </row>
    <row r="743" spans="1:8" s="9" customFormat="1" ht="31.5" x14ac:dyDescent="0.25">
      <c r="A743" s="395"/>
      <c r="B743" s="392"/>
      <c r="C743" s="228" t="s">
        <v>853</v>
      </c>
      <c r="D743" s="168">
        <v>5861</v>
      </c>
      <c r="E743" s="91">
        <f>D743/D742*100</f>
        <v>100</v>
      </c>
      <c r="F743" s="91">
        <v>1340.05</v>
      </c>
      <c r="G743" s="91">
        <f>F743/F742*100</f>
        <v>100</v>
      </c>
      <c r="H743" s="91">
        <f t="shared" si="396"/>
        <v>-77.1361542398908</v>
      </c>
    </row>
    <row r="744" spans="1:8" s="9" customFormat="1" x14ac:dyDescent="0.25">
      <c r="A744" s="395"/>
      <c r="B744" s="392"/>
      <c r="C744" s="226" t="s">
        <v>854</v>
      </c>
      <c r="D744" s="168">
        <v>0</v>
      </c>
      <c r="E744" s="91">
        <f>D744/D742*100</f>
        <v>0</v>
      </c>
      <c r="F744" s="91">
        <v>0</v>
      </c>
      <c r="G744" s="91">
        <v>0</v>
      </c>
      <c r="H744" s="91" t="s">
        <v>97</v>
      </c>
    </row>
    <row r="745" spans="1:8" s="9" customFormat="1" ht="26.25" customHeight="1" x14ac:dyDescent="0.25">
      <c r="A745" s="395"/>
      <c r="B745" s="392"/>
      <c r="C745" s="226" t="s">
        <v>855</v>
      </c>
      <c r="D745" s="168">
        <v>0</v>
      </c>
      <c r="E745" s="91">
        <f>D745/D742*100</f>
        <v>0</v>
      </c>
      <c r="F745" s="91">
        <v>0</v>
      </c>
      <c r="G745" s="91">
        <v>0</v>
      </c>
      <c r="H745" s="91" t="s">
        <v>97</v>
      </c>
    </row>
    <row r="746" spans="1:8" s="9" customFormat="1" ht="29.25" customHeight="1" x14ac:dyDescent="0.25">
      <c r="A746" s="395"/>
      <c r="B746" s="393"/>
      <c r="C746" s="226" t="s">
        <v>856</v>
      </c>
      <c r="D746" s="168">
        <v>0</v>
      </c>
      <c r="E746" s="91">
        <f>D746/D742*100</f>
        <v>0</v>
      </c>
      <c r="F746" s="91">
        <v>0</v>
      </c>
      <c r="G746" s="91">
        <v>0</v>
      </c>
      <c r="H746" s="91" t="s">
        <v>97</v>
      </c>
    </row>
    <row r="747" spans="1:8" s="9" customFormat="1" ht="15" customHeight="1" x14ac:dyDescent="0.25">
      <c r="A747" s="395" t="s">
        <v>353</v>
      </c>
      <c r="B747" s="391" t="s">
        <v>1345</v>
      </c>
      <c r="C747" s="226" t="s">
        <v>852</v>
      </c>
      <c r="D747" s="168">
        <f>D748+D749+D750+D751</f>
        <v>10425</v>
      </c>
      <c r="E747" s="91">
        <f>E748+E749+E750+E751</f>
        <v>100</v>
      </c>
      <c r="F747" s="91">
        <f>F748+F749+F750+F751</f>
        <v>2528.33</v>
      </c>
      <c r="G747" s="91">
        <f>G748+G749+G750+G751</f>
        <v>100</v>
      </c>
      <c r="H747" s="91">
        <f t="shared" si="396"/>
        <v>-75.747434052757797</v>
      </c>
    </row>
    <row r="748" spans="1:8" s="9" customFormat="1" ht="31.5" x14ac:dyDescent="0.25">
      <c r="A748" s="395"/>
      <c r="B748" s="434"/>
      <c r="C748" s="228" t="s">
        <v>853</v>
      </c>
      <c r="D748" s="168">
        <v>10425</v>
      </c>
      <c r="E748" s="91">
        <f>D748/D747*100</f>
        <v>100</v>
      </c>
      <c r="F748" s="91">
        <v>2528.33</v>
      </c>
      <c r="G748" s="91">
        <f>F748/F747*100</f>
        <v>100</v>
      </c>
      <c r="H748" s="91">
        <f t="shared" si="396"/>
        <v>-75.747434052757797</v>
      </c>
    </row>
    <row r="749" spans="1:8" s="9" customFormat="1" x14ac:dyDescent="0.25">
      <c r="A749" s="395"/>
      <c r="B749" s="434"/>
      <c r="C749" s="226" t="s">
        <v>854</v>
      </c>
      <c r="D749" s="168">
        <v>0</v>
      </c>
      <c r="E749" s="91">
        <f>D749/D747*100</f>
        <v>0</v>
      </c>
      <c r="F749" s="91">
        <v>0</v>
      </c>
      <c r="G749" s="91">
        <v>0</v>
      </c>
      <c r="H749" s="91" t="s">
        <v>97</v>
      </c>
    </row>
    <row r="750" spans="1:8" s="9" customFormat="1" x14ac:dyDescent="0.25">
      <c r="A750" s="395"/>
      <c r="B750" s="434"/>
      <c r="C750" s="226" t="s">
        <v>855</v>
      </c>
      <c r="D750" s="168">
        <v>0</v>
      </c>
      <c r="E750" s="91">
        <f>D750/D747*100</f>
        <v>0</v>
      </c>
      <c r="F750" s="91">
        <v>0</v>
      </c>
      <c r="G750" s="91">
        <v>0</v>
      </c>
      <c r="H750" s="91" t="s">
        <v>97</v>
      </c>
    </row>
    <row r="751" spans="1:8" s="9" customFormat="1" x14ac:dyDescent="0.25">
      <c r="A751" s="395"/>
      <c r="B751" s="435"/>
      <c r="C751" s="226" t="s">
        <v>856</v>
      </c>
      <c r="D751" s="168">
        <v>0</v>
      </c>
      <c r="E751" s="91">
        <f>D751/D747*100</f>
        <v>0</v>
      </c>
      <c r="F751" s="91">
        <v>0</v>
      </c>
      <c r="G751" s="91">
        <v>0</v>
      </c>
      <c r="H751" s="91" t="s">
        <v>97</v>
      </c>
    </row>
    <row r="752" spans="1:8" s="9" customFormat="1" ht="15" customHeight="1" x14ac:dyDescent="0.25">
      <c r="A752" s="395" t="s">
        <v>356</v>
      </c>
      <c r="B752" s="436" t="s">
        <v>1344</v>
      </c>
      <c r="C752" s="226" t="s">
        <v>852</v>
      </c>
      <c r="D752" s="168">
        <f>D753+D754+D755+D756</f>
        <v>6043</v>
      </c>
      <c r="E752" s="91">
        <f>E753+E754+E755+E756</f>
        <v>100</v>
      </c>
      <c r="F752" s="91">
        <f>F753+F754+F755+F756</f>
        <v>1462.06</v>
      </c>
      <c r="G752" s="91">
        <f>G753+G754+G755+G756</f>
        <v>100</v>
      </c>
      <c r="H752" s="91">
        <f t="shared" si="396"/>
        <v>-75.805725632963757</v>
      </c>
    </row>
    <row r="753" spans="1:8" s="9" customFormat="1" ht="31.5" x14ac:dyDescent="0.25">
      <c r="A753" s="395"/>
      <c r="B753" s="392"/>
      <c r="C753" s="228" t="s">
        <v>853</v>
      </c>
      <c r="D753" s="168">
        <v>6043</v>
      </c>
      <c r="E753" s="91">
        <f>D753/D752*100</f>
        <v>100</v>
      </c>
      <c r="F753" s="91">
        <v>1462.06</v>
      </c>
      <c r="G753" s="91">
        <f>F753/F752*100</f>
        <v>100</v>
      </c>
      <c r="H753" s="91">
        <f t="shared" si="396"/>
        <v>-75.805725632963757</v>
      </c>
    </row>
    <row r="754" spans="1:8" s="9" customFormat="1" ht="20.25" customHeight="1" x14ac:dyDescent="0.25">
      <c r="A754" s="395"/>
      <c r="B754" s="392"/>
      <c r="C754" s="226" t="s">
        <v>854</v>
      </c>
      <c r="D754" s="168">
        <v>0</v>
      </c>
      <c r="E754" s="91">
        <f>D754/D752*100</f>
        <v>0</v>
      </c>
      <c r="F754" s="91">
        <v>0</v>
      </c>
      <c r="G754" s="91">
        <v>0</v>
      </c>
      <c r="H754" s="91" t="s">
        <v>97</v>
      </c>
    </row>
    <row r="755" spans="1:8" s="9" customFormat="1" ht="19.5" customHeight="1" x14ac:dyDescent="0.25">
      <c r="A755" s="395"/>
      <c r="B755" s="392"/>
      <c r="C755" s="226" t="s">
        <v>855</v>
      </c>
      <c r="D755" s="168">
        <v>0</v>
      </c>
      <c r="E755" s="91">
        <f>D755/D752*100</f>
        <v>0</v>
      </c>
      <c r="F755" s="91">
        <v>0</v>
      </c>
      <c r="G755" s="91">
        <v>0</v>
      </c>
      <c r="H755" s="91" t="s">
        <v>97</v>
      </c>
    </row>
    <row r="756" spans="1:8" s="9" customFormat="1" ht="21.75" customHeight="1" x14ac:dyDescent="0.25">
      <c r="A756" s="395"/>
      <c r="B756" s="393"/>
      <c r="C756" s="226" t="s">
        <v>856</v>
      </c>
      <c r="D756" s="168">
        <v>0</v>
      </c>
      <c r="E756" s="91">
        <f>D756/D752*100</f>
        <v>0</v>
      </c>
      <c r="F756" s="91">
        <v>0</v>
      </c>
      <c r="G756" s="91">
        <v>0</v>
      </c>
      <c r="H756" s="91" t="s">
        <v>97</v>
      </c>
    </row>
    <row r="757" spans="1:8" s="9" customFormat="1" ht="18.75" customHeight="1" x14ac:dyDescent="0.25">
      <c r="A757" s="395" t="s">
        <v>359</v>
      </c>
      <c r="B757" s="433" t="s">
        <v>1343</v>
      </c>
      <c r="C757" s="226" t="s">
        <v>852</v>
      </c>
      <c r="D757" s="168">
        <f>D758+D759+D760+D761</f>
        <v>380</v>
      </c>
      <c r="E757" s="91">
        <f>E758+E759+E760+E761</f>
        <v>100</v>
      </c>
      <c r="F757" s="91">
        <f>F758+F759+F760+F761</f>
        <v>0</v>
      </c>
      <c r="G757" s="91">
        <f>G758+G759+G760+G761</f>
        <v>0</v>
      </c>
      <c r="H757" s="91">
        <f t="shared" si="396"/>
        <v>-100</v>
      </c>
    </row>
    <row r="758" spans="1:8" s="9" customFormat="1" ht="31.5" x14ac:dyDescent="0.25">
      <c r="A758" s="395"/>
      <c r="B758" s="392"/>
      <c r="C758" s="228" t="s">
        <v>853</v>
      </c>
      <c r="D758" s="168">
        <v>380</v>
      </c>
      <c r="E758" s="91">
        <f>D758/D757*100</f>
        <v>100</v>
      </c>
      <c r="F758" s="91">
        <v>0</v>
      </c>
      <c r="G758" s="91">
        <v>0</v>
      </c>
      <c r="H758" s="91">
        <f t="shared" si="396"/>
        <v>-100</v>
      </c>
    </row>
    <row r="759" spans="1:8" s="9" customFormat="1" x14ac:dyDescent="0.25">
      <c r="A759" s="395"/>
      <c r="B759" s="392"/>
      <c r="C759" s="226" t="s">
        <v>854</v>
      </c>
      <c r="D759" s="168">
        <v>0</v>
      </c>
      <c r="E759" s="91">
        <f>D759/D757*100</f>
        <v>0</v>
      </c>
      <c r="F759" s="91">
        <v>0</v>
      </c>
      <c r="G759" s="91">
        <v>0</v>
      </c>
      <c r="H759" s="91" t="s">
        <v>97</v>
      </c>
    </row>
    <row r="760" spans="1:8" s="9" customFormat="1" ht="19.5" customHeight="1" x14ac:dyDescent="0.25">
      <c r="A760" s="395"/>
      <c r="B760" s="392"/>
      <c r="C760" s="226" t="s">
        <v>855</v>
      </c>
      <c r="D760" s="168">
        <v>0</v>
      </c>
      <c r="E760" s="91">
        <f>D760/D757*100</f>
        <v>0</v>
      </c>
      <c r="F760" s="91">
        <v>0</v>
      </c>
      <c r="G760" s="91">
        <v>0</v>
      </c>
      <c r="H760" s="91" t="s">
        <v>97</v>
      </c>
    </row>
    <row r="761" spans="1:8" s="9" customFormat="1" ht="21.75" customHeight="1" x14ac:dyDescent="0.25">
      <c r="A761" s="395"/>
      <c r="B761" s="393"/>
      <c r="C761" s="226" t="s">
        <v>856</v>
      </c>
      <c r="D761" s="168">
        <v>0</v>
      </c>
      <c r="E761" s="91">
        <f>D761/D757*100</f>
        <v>0</v>
      </c>
      <c r="F761" s="91">
        <v>0</v>
      </c>
      <c r="G761" s="91">
        <v>0</v>
      </c>
      <c r="H761" s="91" t="s">
        <v>97</v>
      </c>
    </row>
    <row r="762" spans="1:8" s="9" customFormat="1" ht="15" customHeight="1" x14ac:dyDescent="0.25">
      <c r="A762" s="395" t="s">
        <v>369</v>
      </c>
      <c r="B762" s="436" t="s">
        <v>1342</v>
      </c>
      <c r="C762" s="226" t="s">
        <v>852</v>
      </c>
      <c r="D762" s="168">
        <f>D763+D764+D765+D766</f>
        <v>6148</v>
      </c>
      <c r="E762" s="91">
        <f>E763+E764+E765+E766</f>
        <v>100</v>
      </c>
      <c r="F762" s="91">
        <f>F763+F764+F765+F766</f>
        <v>1455.5</v>
      </c>
      <c r="G762" s="91">
        <f>G763+G764+G765+G766</f>
        <v>100</v>
      </c>
      <c r="H762" s="91">
        <f t="shared" si="396"/>
        <v>-76.325634352635007</v>
      </c>
    </row>
    <row r="763" spans="1:8" s="9" customFormat="1" ht="31.5" x14ac:dyDescent="0.25">
      <c r="A763" s="395"/>
      <c r="B763" s="392"/>
      <c r="C763" s="228" t="s">
        <v>853</v>
      </c>
      <c r="D763" s="168">
        <v>0</v>
      </c>
      <c r="E763" s="91">
        <f>D763/D762*100</f>
        <v>0</v>
      </c>
      <c r="F763" s="91">
        <v>0</v>
      </c>
      <c r="G763" s="91">
        <f>F763/F762*100</f>
        <v>0</v>
      </c>
      <c r="H763" s="91" t="s">
        <v>97</v>
      </c>
    </row>
    <row r="764" spans="1:8" s="9" customFormat="1" x14ac:dyDescent="0.25">
      <c r="A764" s="395"/>
      <c r="B764" s="392"/>
      <c r="C764" s="226" t="s">
        <v>854</v>
      </c>
      <c r="D764" s="168">
        <v>6148</v>
      </c>
      <c r="E764" s="91">
        <f>D764/D762*100</f>
        <v>100</v>
      </c>
      <c r="F764" s="91">
        <v>1455.5</v>
      </c>
      <c r="G764" s="91">
        <f>F764/F762*100</f>
        <v>100</v>
      </c>
      <c r="H764" s="91">
        <f t="shared" si="396"/>
        <v>-76.325634352635007</v>
      </c>
    </row>
    <row r="765" spans="1:8" s="9" customFormat="1" x14ac:dyDescent="0.25">
      <c r="A765" s="395"/>
      <c r="B765" s="392"/>
      <c r="C765" s="226" t="s">
        <v>855</v>
      </c>
      <c r="D765" s="168">
        <v>0</v>
      </c>
      <c r="E765" s="91">
        <f>D765/D762*100</f>
        <v>0</v>
      </c>
      <c r="F765" s="91">
        <v>0</v>
      </c>
      <c r="G765" s="91">
        <f>F765/F762*100</f>
        <v>0</v>
      </c>
      <c r="H765" s="91" t="s">
        <v>97</v>
      </c>
    </row>
    <row r="766" spans="1:8" s="9" customFormat="1" x14ac:dyDescent="0.25">
      <c r="A766" s="395"/>
      <c r="B766" s="393"/>
      <c r="C766" s="226" t="s">
        <v>856</v>
      </c>
      <c r="D766" s="168">
        <v>0</v>
      </c>
      <c r="E766" s="91">
        <f>D766/D762*100</f>
        <v>0</v>
      </c>
      <c r="F766" s="91">
        <v>0</v>
      </c>
      <c r="G766" s="91">
        <f>F766/F762*100</f>
        <v>0</v>
      </c>
      <c r="H766" s="91" t="s">
        <v>97</v>
      </c>
    </row>
    <row r="767" spans="1:8" s="9" customFormat="1" ht="15" customHeight="1" x14ac:dyDescent="0.25">
      <c r="A767" s="395" t="s">
        <v>372</v>
      </c>
      <c r="B767" s="433" t="s">
        <v>1341</v>
      </c>
      <c r="C767" s="226" t="s">
        <v>852</v>
      </c>
      <c r="D767" s="168">
        <f>D768+D769+D770+D771</f>
        <v>5622</v>
      </c>
      <c r="E767" s="91">
        <f>E768+E769+E770+E771</f>
        <v>100</v>
      </c>
      <c r="F767" s="91">
        <f>F768+F769+F770+F771</f>
        <v>858.14</v>
      </c>
      <c r="G767" s="91">
        <f>G768+G769+G770+G771</f>
        <v>100</v>
      </c>
      <c r="H767" s="91">
        <f t="shared" si="396"/>
        <v>-84.736036997509785</v>
      </c>
    </row>
    <row r="768" spans="1:8" s="9" customFormat="1" ht="31.5" x14ac:dyDescent="0.25">
      <c r="A768" s="395"/>
      <c r="B768" s="392"/>
      <c r="C768" s="228" t="s">
        <v>853</v>
      </c>
      <c r="D768" s="168">
        <v>0</v>
      </c>
      <c r="E768" s="91">
        <f>D768/D767*100</f>
        <v>0</v>
      </c>
      <c r="F768" s="91">
        <v>0</v>
      </c>
      <c r="G768" s="91">
        <f>F768/F767*100</f>
        <v>0</v>
      </c>
      <c r="H768" s="91" t="s">
        <v>97</v>
      </c>
    </row>
    <row r="769" spans="1:8" s="9" customFormat="1" x14ac:dyDescent="0.25">
      <c r="A769" s="395"/>
      <c r="B769" s="392"/>
      <c r="C769" s="226" t="s">
        <v>854</v>
      </c>
      <c r="D769" s="168">
        <v>0</v>
      </c>
      <c r="E769" s="91">
        <f>D769/D767*100</f>
        <v>0</v>
      </c>
      <c r="F769" s="91">
        <v>0</v>
      </c>
      <c r="G769" s="91">
        <f>F769/F767*100</f>
        <v>0</v>
      </c>
      <c r="H769" s="91" t="s">
        <v>97</v>
      </c>
    </row>
    <row r="770" spans="1:8" s="9" customFormat="1" x14ac:dyDescent="0.25">
      <c r="A770" s="395"/>
      <c r="B770" s="392"/>
      <c r="C770" s="226" t="s">
        <v>855</v>
      </c>
      <c r="D770" s="168">
        <v>5622</v>
      </c>
      <c r="E770" s="91">
        <f>D770/D767*100</f>
        <v>100</v>
      </c>
      <c r="F770" s="91">
        <v>858.14</v>
      </c>
      <c r="G770" s="91">
        <f>F770/F767*100</f>
        <v>100</v>
      </c>
      <c r="H770" s="91">
        <f t="shared" si="396"/>
        <v>-84.736036997509785</v>
      </c>
    </row>
    <row r="771" spans="1:8" s="9" customFormat="1" x14ac:dyDescent="0.25">
      <c r="A771" s="395"/>
      <c r="B771" s="393"/>
      <c r="C771" s="226" t="s">
        <v>856</v>
      </c>
      <c r="D771" s="168">
        <v>0</v>
      </c>
      <c r="E771" s="91">
        <f>D771/D767*100</f>
        <v>0</v>
      </c>
      <c r="F771" s="91">
        <v>0</v>
      </c>
      <c r="G771" s="91">
        <f>F771/F767*100</f>
        <v>0</v>
      </c>
      <c r="H771" s="91" t="s">
        <v>97</v>
      </c>
    </row>
    <row r="772" spans="1:8" s="9" customFormat="1" ht="29.25" hidden="1" customHeight="1" x14ac:dyDescent="0.25">
      <c r="A772" s="395" t="s">
        <v>902</v>
      </c>
      <c r="B772" s="433" t="s">
        <v>1305</v>
      </c>
      <c r="C772" s="226" t="s">
        <v>884</v>
      </c>
      <c r="D772" s="168">
        <f>D773+D774+D775+D776</f>
        <v>0</v>
      </c>
      <c r="E772" s="215" t="e">
        <f>E773+E774+E775+E776</f>
        <v>#DIV/0!</v>
      </c>
      <c r="F772" s="91">
        <f>F773+F774+F775+F776</f>
        <v>0</v>
      </c>
      <c r="G772" s="215" t="e">
        <f>G773+G774+G775+G776</f>
        <v>#DIV/0!</v>
      </c>
      <c r="H772" s="91" t="e">
        <f t="shared" si="396"/>
        <v>#DIV/0!</v>
      </c>
    </row>
    <row r="773" spans="1:8" s="9" customFormat="1" ht="30" hidden="1" customHeight="1" x14ac:dyDescent="0.25">
      <c r="A773" s="395"/>
      <c r="B773" s="392"/>
      <c r="C773" s="226" t="s">
        <v>853</v>
      </c>
      <c r="D773" s="168"/>
      <c r="E773" s="215" t="e">
        <f>D773/D772*100</f>
        <v>#DIV/0!</v>
      </c>
      <c r="F773" s="91"/>
      <c r="G773" s="215" t="e">
        <f>F773/F772*100</f>
        <v>#DIV/0!</v>
      </c>
      <c r="H773" s="91" t="e">
        <f t="shared" si="396"/>
        <v>#DIV/0!</v>
      </c>
    </row>
    <row r="774" spans="1:8" s="9" customFormat="1" ht="27.75" hidden="1" customHeight="1" x14ac:dyDescent="0.25">
      <c r="A774" s="395"/>
      <c r="B774" s="392"/>
      <c r="C774" s="226" t="s">
        <v>854</v>
      </c>
      <c r="D774" s="168"/>
      <c r="E774" s="215" t="e">
        <f>D774/D772*100</f>
        <v>#DIV/0!</v>
      </c>
      <c r="F774" s="91"/>
      <c r="G774" s="215" t="e">
        <f>F774/F772*100</f>
        <v>#DIV/0!</v>
      </c>
      <c r="H774" s="91" t="e">
        <f t="shared" si="396"/>
        <v>#DIV/0!</v>
      </c>
    </row>
    <row r="775" spans="1:8" s="9" customFormat="1" ht="25.5" hidden="1" customHeight="1" x14ac:dyDescent="0.25">
      <c r="A775" s="395"/>
      <c r="B775" s="392"/>
      <c r="C775" s="226" t="s">
        <v>855</v>
      </c>
      <c r="D775" s="168"/>
      <c r="E775" s="215" t="e">
        <f>D775/D772*100</f>
        <v>#DIV/0!</v>
      </c>
      <c r="F775" s="91"/>
      <c r="G775" s="215" t="e">
        <f>F775/F772*100</f>
        <v>#DIV/0!</v>
      </c>
      <c r="H775" s="91" t="e">
        <f t="shared" si="396"/>
        <v>#DIV/0!</v>
      </c>
    </row>
    <row r="776" spans="1:8" s="9" customFormat="1" ht="33.75" hidden="1" customHeight="1" x14ac:dyDescent="0.25">
      <c r="A776" s="395"/>
      <c r="B776" s="393"/>
      <c r="C776" s="226" t="s">
        <v>856</v>
      </c>
      <c r="D776" s="168"/>
      <c r="E776" s="215" t="e">
        <f>D776/D772*100</f>
        <v>#DIV/0!</v>
      </c>
      <c r="F776" s="91"/>
      <c r="G776" s="215" t="e">
        <f>F776/F772*100</f>
        <v>#DIV/0!</v>
      </c>
      <c r="H776" s="91" t="e">
        <f t="shared" si="396"/>
        <v>#DIV/0!</v>
      </c>
    </row>
    <row r="777" spans="1:8" s="9" customFormat="1" ht="28.5" hidden="1" customHeight="1" x14ac:dyDescent="0.25">
      <c r="A777" s="395" t="s">
        <v>903</v>
      </c>
      <c r="B777" s="433" t="s">
        <v>1306</v>
      </c>
      <c r="C777" s="226" t="s">
        <v>884</v>
      </c>
      <c r="D777" s="168">
        <f>D778+D779+D780+D781</f>
        <v>0</v>
      </c>
      <c r="E777" s="215" t="e">
        <f>E778+E779+E780+E781</f>
        <v>#DIV/0!</v>
      </c>
      <c r="F777" s="91">
        <f>F778+F779+F780+F781</f>
        <v>0</v>
      </c>
      <c r="G777" s="215" t="e">
        <f>G778+G779+G780+G781</f>
        <v>#DIV/0!</v>
      </c>
      <c r="H777" s="91" t="e">
        <f t="shared" si="396"/>
        <v>#DIV/0!</v>
      </c>
    </row>
    <row r="778" spans="1:8" s="9" customFormat="1" ht="30.75" hidden="1" customHeight="1" x14ac:dyDescent="0.25">
      <c r="A778" s="395"/>
      <c r="B778" s="392"/>
      <c r="C778" s="226" t="s">
        <v>853</v>
      </c>
      <c r="D778" s="168"/>
      <c r="E778" s="215" t="e">
        <f>D778/D777*100</f>
        <v>#DIV/0!</v>
      </c>
      <c r="F778" s="91"/>
      <c r="G778" s="215" t="e">
        <f>F778/F777*100</f>
        <v>#DIV/0!</v>
      </c>
      <c r="H778" s="91" t="e">
        <f t="shared" si="396"/>
        <v>#DIV/0!</v>
      </c>
    </row>
    <row r="779" spans="1:8" s="9" customFormat="1" ht="27.75" hidden="1" customHeight="1" x14ac:dyDescent="0.25">
      <c r="A779" s="395"/>
      <c r="B779" s="392"/>
      <c r="C779" s="226" t="s">
        <v>854</v>
      </c>
      <c r="D779" s="168"/>
      <c r="E779" s="215" t="e">
        <f>D779/D777*100</f>
        <v>#DIV/0!</v>
      </c>
      <c r="F779" s="91"/>
      <c r="G779" s="215" t="e">
        <f>F779/F777*100</f>
        <v>#DIV/0!</v>
      </c>
      <c r="H779" s="91" t="e">
        <f t="shared" si="396"/>
        <v>#DIV/0!</v>
      </c>
    </row>
    <row r="780" spans="1:8" s="9" customFormat="1" ht="23.25" hidden="1" customHeight="1" x14ac:dyDescent="0.25">
      <c r="A780" s="395"/>
      <c r="B780" s="392"/>
      <c r="C780" s="226" t="s">
        <v>855</v>
      </c>
      <c r="D780" s="216"/>
      <c r="E780" s="215" t="e">
        <f>D780/D777*100</f>
        <v>#DIV/0!</v>
      </c>
      <c r="F780" s="91"/>
      <c r="G780" s="215" t="e">
        <f>F780/F777*100</f>
        <v>#DIV/0!</v>
      </c>
      <c r="H780" s="91" t="e">
        <f t="shared" si="396"/>
        <v>#DIV/0!</v>
      </c>
    </row>
    <row r="781" spans="1:8" s="9" customFormat="1" ht="39" hidden="1" customHeight="1" x14ac:dyDescent="0.25">
      <c r="A781" s="395"/>
      <c r="B781" s="393"/>
      <c r="C781" s="226" t="s">
        <v>856</v>
      </c>
      <c r="D781" s="192"/>
      <c r="E781" s="215" t="e">
        <f>D781/D777*100</f>
        <v>#DIV/0!</v>
      </c>
      <c r="F781" s="91"/>
      <c r="G781" s="215" t="e">
        <f>F781/F777*100</f>
        <v>#DIV/0!</v>
      </c>
      <c r="H781" s="91" t="e">
        <f t="shared" si="396"/>
        <v>#DIV/0!</v>
      </c>
    </row>
    <row r="782" spans="1:8" s="9" customFormat="1" ht="17.25" customHeight="1" x14ac:dyDescent="0.25">
      <c r="A782" s="395" t="s">
        <v>375</v>
      </c>
      <c r="B782" s="391" t="s">
        <v>1340</v>
      </c>
      <c r="C782" s="226" t="s">
        <v>852</v>
      </c>
      <c r="D782" s="168">
        <f>D783+D784+D785+D786</f>
        <v>1117</v>
      </c>
      <c r="E782" s="91">
        <f>E783+E784+E785+E786</f>
        <v>100</v>
      </c>
      <c r="F782" s="91">
        <f>F783+F784+F785+F786</f>
        <v>130</v>
      </c>
      <c r="G782" s="91">
        <f>G783+G784+G785+G786</f>
        <v>100</v>
      </c>
      <c r="H782" s="91">
        <f t="shared" si="396"/>
        <v>-88.361683079677704</v>
      </c>
    </row>
    <row r="783" spans="1:8" s="9" customFormat="1" ht="31.5" x14ac:dyDescent="0.25">
      <c r="A783" s="395"/>
      <c r="B783" s="392"/>
      <c r="C783" s="228" t="s">
        <v>853</v>
      </c>
      <c r="D783" s="168">
        <v>0</v>
      </c>
      <c r="E783" s="91">
        <f>D783/D782*100</f>
        <v>0</v>
      </c>
      <c r="F783" s="91">
        <v>0</v>
      </c>
      <c r="G783" s="91">
        <f>F783/F782*100</f>
        <v>0</v>
      </c>
      <c r="H783" s="91" t="s">
        <v>97</v>
      </c>
    </row>
    <row r="784" spans="1:8" s="9" customFormat="1" x14ac:dyDescent="0.25">
      <c r="A784" s="395"/>
      <c r="B784" s="392"/>
      <c r="C784" s="226" t="s">
        <v>854</v>
      </c>
      <c r="D784" s="168">
        <v>0</v>
      </c>
      <c r="E784" s="91">
        <f>D784/D782*100</f>
        <v>0</v>
      </c>
      <c r="F784" s="91">
        <v>0</v>
      </c>
      <c r="G784" s="91">
        <f>F784/F782*100</f>
        <v>0</v>
      </c>
      <c r="H784" s="91" t="s">
        <v>97</v>
      </c>
    </row>
    <row r="785" spans="1:8" s="9" customFormat="1" x14ac:dyDescent="0.25">
      <c r="A785" s="395"/>
      <c r="B785" s="392"/>
      <c r="C785" s="226" t="s">
        <v>855</v>
      </c>
      <c r="D785" s="168">
        <v>1117</v>
      </c>
      <c r="E785" s="91">
        <f>D785/D782*100</f>
        <v>100</v>
      </c>
      <c r="F785" s="91">
        <v>130</v>
      </c>
      <c r="G785" s="91">
        <f>F785/F782*100</f>
        <v>100</v>
      </c>
      <c r="H785" s="91">
        <f t="shared" si="396"/>
        <v>-88.361683079677704</v>
      </c>
    </row>
    <row r="786" spans="1:8" s="9" customFormat="1" ht="15.75" customHeight="1" x14ac:dyDescent="0.25">
      <c r="A786" s="395"/>
      <c r="B786" s="393"/>
      <c r="C786" s="226" t="s">
        <v>856</v>
      </c>
      <c r="D786" s="192">
        <v>0</v>
      </c>
      <c r="E786" s="91">
        <f>D786/D782*100</f>
        <v>0</v>
      </c>
      <c r="F786" s="91">
        <v>0</v>
      </c>
      <c r="G786" s="91">
        <f>F786/F782*100</f>
        <v>0</v>
      </c>
      <c r="H786" s="91" t="s">
        <v>97</v>
      </c>
    </row>
    <row r="787" spans="1:8" s="9" customFormat="1" ht="21.75" customHeight="1" x14ac:dyDescent="0.25">
      <c r="A787" s="395" t="s">
        <v>378</v>
      </c>
      <c r="B787" s="394" t="s">
        <v>1339</v>
      </c>
      <c r="C787" s="226" t="s">
        <v>852</v>
      </c>
      <c r="D787" s="168">
        <f>D788+D789+D790+D791</f>
        <v>881</v>
      </c>
      <c r="E787" s="91">
        <f>E788+E789+E790+E791</f>
        <v>100</v>
      </c>
      <c r="F787" s="91">
        <f>F788+F789+F790+F791</f>
        <v>479.15</v>
      </c>
      <c r="G787" s="91">
        <f>G788+G789+G790+G791</f>
        <v>100.00000000000001</v>
      </c>
      <c r="H787" s="91">
        <f t="shared" si="396"/>
        <v>-45.61293984108967</v>
      </c>
    </row>
    <row r="788" spans="1:8" s="9" customFormat="1" ht="29.25" customHeight="1" x14ac:dyDescent="0.25">
      <c r="A788" s="395"/>
      <c r="B788" s="392"/>
      <c r="C788" s="228" t="s">
        <v>853</v>
      </c>
      <c r="D788" s="168">
        <v>0</v>
      </c>
      <c r="E788" s="91">
        <f>D788/D787*100</f>
        <v>0</v>
      </c>
      <c r="F788" s="91">
        <v>0</v>
      </c>
      <c r="G788" s="91">
        <f>F788/F787*100</f>
        <v>0</v>
      </c>
      <c r="H788" s="91" t="s">
        <v>97</v>
      </c>
    </row>
    <row r="789" spans="1:8" s="9" customFormat="1" ht="15" customHeight="1" x14ac:dyDescent="0.25">
      <c r="A789" s="395"/>
      <c r="B789" s="392"/>
      <c r="C789" s="226" t="s">
        <v>854</v>
      </c>
      <c r="D789" s="168">
        <v>0</v>
      </c>
      <c r="E789" s="91">
        <f>D789/D787*100</f>
        <v>0</v>
      </c>
      <c r="F789" s="91">
        <v>134.65</v>
      </c>
      <c r="G789" s="91">
        <f>F789/F787*100</f>
        <v>28.101847020765941</v>
      </c>
      <c r="H789" s="91" t="s">
        <v>97</v>
      </c>
    </row>
    <row r="790" spans="1:8" s="9" customFormat="1" ht="15" customHeight="1" x14ac:dyDescent="0.25">
      <c r="A790" s="395"/>
      <c r="B790" s="392"/>
      <c r="C790" s="226" t="s">
        <v>855</v>
      </c>
      <c r="D790" s="168">
        <v>881</v>
      </c>
      <c r="E790" s="91">
        <f>D790/D787*100</f>
        <v>100</v>
      </c>
      <c r="F790" s="91">
        <f>71.58+272.92</f>
        <v>344.5</v>
      </c>
      <c r="G790" s="91">
        <f>F790/F787*100</f>
        <v>71.898152979234069</v>
      </c>
      <c r="H790" s="91">
        <f t="shared" ref="H790:H852" si="397">F790/D790*100-100</f>
        <v>-60.896708286038589</v>
      </c>
    </row>
    <row r="791" spans="1:8" s="9" customFormat="1" x14ac:dyDescent="0.25">
      <c r="A791" s="395"/>
      <c r="B791" s="393"/>
      <c r="C791" s="226" t="s">
        <v>856</v>
      </c>
      <c r="D791" s="192">
        <v>0</v>
      </c>
      <c r="E791" s="91">
        <f>D791/D787*100</f>
        <v>0</v>
      </c>
      <c r="F791" s="91">
        <v>0</v>
      </c>
      <c r="G791" s="91">
        <f>F791/F787*100</f>
        <v>0</v>
      </c>
      <c r="H791" s="91" t="s">
        <v>97</v>
      </c>
    </row>
    <row r="792" spans="1:8" s="9" customFormat="1" x14ac:dyDescent="0.25">
      <c r="A792" s="395" t="s">
        <v>381</v>
      </c>
      <c r="B792" s="391" t="s">
        <v>1338</v>
      </c>
      <c r="C792" s="226" t="s">
        <v>852</v>
      </c>
      <c r="D792" s="168">
        <f>D793+D794+D795+D796</f>
        <v>200</v>
      </c>
      <c r="E792" s="91">
        <f>E793+E794+E795+E796</f>
        <v>100</v>
      </c>
      <c r="F792" s="91">
        <f>F793+F794+F795+F796</f>
        <v>0</v>
      </c>
      <c r="G792" s="91">
        <f>G793+G794+G795+G796</f>
        <v>0</v>
      </c>
      <c r="H792" s="91">
        <f t="shared" si="397"/>
        <v>-100</v>
      </c>
    </row>
    <row r="793" spans="1:8" s="9" customFormat="1" ht="31.5" x14ac:dyDescent="0.25">
      <c r="A793" s="395"/>
      <c r="B793" s="392"/>
      <c r="C793" s="228" t="s">
        <v>853</v>
      </c>
      <c r="D793" s="168">
        <v>200</v>
      </c>
      <c r="E793" s="91">
        <f>D793/D792*100</f>
        <v>100</v>
      </c>
      <c r="F793" s="91">
        <v>0</v>
      </c>
      <c r="G793" s="91">
        <v>0</v>
      </c>
      <c r="H793" s="91">
        <f t="shared" si="397"/>
        <v>-100</v>
      </c>
    </row>
    <row r="794" spans="1:8" s="9" customFormat="1" x14ac:dyDescent="0.25">
      <c r="A794" s="395"/>
      <c r="B794" s="392"/>
      <c r="C794" s="226" t="s">
        <v>854</v>
      </c>
      <c r="D794" s="168">
        <v>0</v>
      </c>
      <c r="E794" s="91">
        <f>D794/D792*100</f>
        <v>0</v>
      </c>
      <c r="F794" s="91">
        <v>0</v>
      </c>
      <c r="G794" s="91">
        <v>0</v>
      </c>
      <c r="H794" s="91" t="s">
        <v>97</v>
      </c>
    </row>
    <row r="795" spans="1:8" s="9" customFormat="1" x14ac:dyDescent="0.25">
      <c r="A795" s="395"/>
      <c r="B795" s="392"/>
      <c r="C795" s="226" t="s">
        <v>855</v>
      </c>
      <c r="D795" s="168">
        <v>0</v>
      </c>
      <c r="E795" s="91">
        <f>D795/D792*100</f>
        <v>0</v>
      </c>
      <c r="F795" s="91">
        <v>0</v>
      </c>
      <c r="G795" s="91">
        <v>0</v>
      </c>
      <c r="H795" s="91" t="s">
        <v>97</v>
      </c>
    </row>
    <row r="796" spans="1:8" s="9" customFormat="1" x14ac:dyDescent="0.25">
      <c r="A796" s="395"/>
      <c r="B796" s="393"/>
      <c r="C796" s="226" t="s">
        <v>856</v>
      </c>
      <c r="D796" s="192">
        <v>0</v>
      </c>
      <c r="E796" s="91">
        <f>D796/D792*100</f>
        <v>0</v>
      </c>
      <c r="F796" s="91">
        <v>0</v>
      </c>
      <c r="G796" s="91">
        <v>0</v>
      </c>
      <c r="H796" s="91" t="s">
        <v>97</v>
      </c>
    </row>
    <row r="797" spans="1:8" s="9" customFormat="1" x14ac:dyDescent="0.25">
      <c r="A797" s="395" t="s">
        <v>1297</v>
      </c>
      <c r="B797" s="394" t="s">
        <v>1337</v>
      </c>
      <c r="C797" s="226" t="s">
        <v>852</v>
      </c>
      <c r="D797" s="168">
        <f>D798+D799+D800+D801</f>
        <v>395</v>
      </c>
      <c r="E797" s="91">
        <f>E798+E799+E800+E801</f>
        <v>100</v>
      </c>
      <c r="F797" s="91">
        <f>F798+F799+F800+F801</f>
        <v>0</v>
      </c>
      <c r="G797" s="91">
        <f>G798+G799+G800+G801</f>
        <v>0</v>
      </c>
      <c r="H797" s="91">
        <f t="shared" si="397"/>
        <v>-100</v>
      </c>
    </row>
    <row r="798" spans="1:8" s="9" customFormat="1" ht="31.5" x14ac:dyDescent="0.25">
      <c r="A798" s="395"/>
      <c r="B798" s="392"/>
      <c r="C798" s="228" t="s">
        <v>853</v>
      </c>
      <c r="D798" s="168">
        <v>0</v>
      </c>
      <c r="E798" s="91">
        <f>D798/D797*100</f>
        <v>0</v>
      </c>
      <c r="F798" s="91">
        <v>0</v>
      </c>
      <c r="G798" s="91">
        <v>0</v>
      </c>
      <c r="H798" s="91" t="s">
        <v>97</v>
      </c>
    </row>
    <row r="799" spans="1:8" s="9" customFormat="1" x14ac:dyDescent="0.25">
      <c r="A799" s="395"/>
      <c r="B799" s="392"/>
      <c r="C799" s="226" t="s">
        <v>854</v>
      </c>
      <c r="D799" s="168">
        <v>0</v>
      </c>
      <c r="E799" s="91">
        <f>D799/D797*100</f>
        <v>0</v>
      </c>
      <c r="F799" s="91">
        <v>0</v>
      </c>
      <c r="G799" s="91">
        <v>0</v>
      </c>
      <c r="H799" s="91" t="s">
        <v>97</v>
      </c>
    </row>
    <row r="800" spans="1:8" s="9" customFormat="1" x14ac:dyDescent="0.25">
      <c r="A800" s="395"/>
      <c r="B800" s="392"/>
      <c r="C800" s="226" t="s">
        <v>855</v>
      </c>
      <c r="D800" s="168">
        <v>395</v>
      </c>
      <c r="E800" s="91">
        <f>D800/D797*100</f>
        <v>100</v>
      </c>
      <c r="F800" s="91">
        <v>0</v>
      </c>
      <c r="G800" s="91">
        <v>0</v>
      </c>
      <c r="H800" s="91">
        <f>F800/D800*100-100</f>
        <v>-100</v>
      </c>
    </row>
    <row r="801" spans="1:8" s="9" customFormat="1" x14ac:dyDescent="0.25">
      <c r="A801" s="395"/>
      <c r="B801" s="393"/>
      <c r="C801" s="226" t="s">
        <v>856</v>
      </c>
      <c r="D801" s="192">
        <v>0</v>
      </c>
      <c r="E801" s="91">
        <f>D801/D797*100</f>
        <v>0</v>
      </c>
      <c r="F801" s="91">
        <v>0</v>
      </c>
      <c r="G801" s="91">
        <v>0</v>
      </c>
      <c r="H801" s="91" t="s">
        <v>97</v>
      </c>
    </row>
    <row r="802" spans="1:8" s="9" customFormat="1" ht="15" customHeight="1" x14ac:dyDescent="0.25">
      <c r="A802" s="399" t="s">
        <v>384</v>
      </c>
      <c r="B802" s="400" t="s">
        <v>1190</v>
      </c>
      <c r="C802" s="229" t="s">
        <v>852</v>
      </c>
      <c r="D802" s="166">
        <f>D803+D804+D805+D806</f>
        <v>82630</v>
      </c>
      <c r="E802" s="166">
        <f>E803+E804+E805+E806</f>
        <v>99.999999999999986</v>
      </c>
      <c r="F802" s="166">
        <f>F803+F804+F805+F806</f>
        <v>18793.61</v>
      </c>
      <c r="G802" s="166">
        <f>G803+G804+G805+G806</f>
        <v>100</v>
      </c>
      <c r="H802" s="166">
        <f t="shared" si="397"/>
        <v>-77.255706159990325</v>
      </c>
    </row>
    <row r="803" spans="1:8" s="9" customFormat="1" ht="31.5" x14ac:dyDescent="0.25">
      <c r="A803" s="399"/>
      <c r="B803" s="401"/>
      <c r="C803" s="230" t="s">
        <v>853</v>
      </c>
      <c r="D803" s="166">
        <f t="shared" ref="D803:F806" si="398">D808</f>
        <v>0</v>
      </c>
      <c r="E803" s="166">
        <f>D803/D802*100</f>
        <v>0</v>
      </c>
      <c r="F803" s="166">
        <f t="shared" si="398"/>
        <v>0</v>
      </c>
      <c r="G803" s="166">
        <f>F803/F802*100</f>
        <v>0</v>
      </c>
      <c r="H803" s="166" t="s">
        <v>97</v>
      </c>
    </row>
    <row r="804" spans="1:8" s="9" customFormat="1" x14ac:dyDescent="0.25">
      <c r="A804" s="399"/>
      <c r="B804" s="401"/>
      <c r="C804" s="229" t="s">
        <v>854</v>
      </c>
      <c r="D804" s="166">
        <f t="shared" si="398"/>
        <v>0</v>
      </c>
      <c r="E804" s="166">
        <f>D804/D802*100</f>
        <v>0</v>
      </c>
      <c r="F804" s="166">
        <f t="shared" si="398"/>
        <v>0</v>
      </c>
      <c r="G804" s="166">
        <f>F804/F802*100</f>
        <v>0</v>
      </c>
      <c r="H804" s="166" t="s">
        <v>97</v>
      </c>
    </row>
    <row r="805" spans="1:8" s="9" customFormat="1" x14ac:dyDescent="0.25">
      <c r="A805" s="399"/>
      <c r="B805" s="401"/>
      <c r="C805" s="229" t="s">
        <v>855</v>
      </c>
      <c r="D805" s="166">
        <f t="shared" si="398"/>
        <v>74920</v>
      </c>
      <c r="E805" s="166">
        <f>D805/D802*100</f>
        <v>90.669248456976874</v>
      </c>
      <c r="F805" s="166">
        <f t="shared" si="398"/>
        <v>16984</v>
      </c>
      <c r="G805" s="166">
        <f>F805/F802*100</f>
        <v>90.371142106279734</v>
      </c>
      <c r="H805" s="166">
        <f t="shared" si="397"/>
        <v>-77.33048585157502</v>
      </c>
    </row>
    <row r="806" spans="1:8" s="9" customFormat="1" x14ac:dyDescent="0.25">
      <c r="A806" s="399"/>
      <c r="B806" s="402"/>
      <c r="C806" s="229" t="s">
        <v>856</v>
      </c>
      <c r="D806" s="166">
        <f t="shared" si="398"/>
        <v>7710</v>
      </c>
      <c r="E806" s="166">
        <f>D806/D802*100</f>
        <v>9.3307515430231156</v>
      </c>
      <c r="F806" s="166">
        <f t="shared" si="398"/>
        <v>1809.61</v>
      </c>
      <c r="G806" s="166">
        <f>F806/F802*100</f>
        <v>9.6288578937202587</v>
      </c>
      <c r="H806" s="166">
        <f t="shared" si="397"/>
        <v>-76.52905317769131</v>
      </c>
    </row>
    <row r="807" spans="1:8" s="9" customFormat="1" ht="15" customHeight="1" x14ac:dyDescent="0.25">
      <c r="A807" s="403" t="s">
        <v>389</v>
      </c>
      <c r="B807" s="396" t="s">
        <v>390</v>
      </c>
      <c r="C807" s="226" t="s">
        <v>852</v>
      </c>
      <c r="D807" s="192">
        <f>D808+D809+D810+D811</f>
        <v>82630</v>
      </c>
      <c r="E807" s="91">
        <f>E808+E809+E810+E811</f>
        <v>99.999999999999986</v>
      </c>
      <c r="F807" s="91">
        <f>F808+F809+F810+F811</f>
        <v>18793.61</v>
      </c>
      <c r="G807" s="91">
        <f>G808+G809+G810+G811</f>
        <v>100</v>
      </c>
      <c r="H807" s="91">
        <f t="shared" si="397"/>
        <v>-77.255706159990325</v>
      </c>
    </row>
    <row r="808" spans="1:8" s="9" customFormat="1" ht="31.5" x14ac:dyDescent="0.25">
      <c r="A808" s="403"/>
      <c r="B808" s="397"/>
      <c r="C808" s="228" t="s">
        <v>853</v>
      </c>
      <c r="D808" s="192">
        <v>0</v>
      </c>
      <c r="E808" s="91">
        <f>D808/D807*100</f>
        <v>0</v>
      </c>
      <c r="F808" s="91">
        <v>0</v>
      </c>
      <c r="G808" s="91">
        <f>F808/F807*100</f>
        <v>0</v>
      </c>
      <c r="H808" s="91" t="s">
        <v>97</v>
      </c>
    </row>
    <row r="809" spans="1:8" s="9" customFormat="1" x14ac:dyDescent="0.25">
      <c r="A809" s="403"/>
      <c r="B809" s="397"/>
      <c r="C809" s="226" t="s">
        <v>854</v>
      </c>
      <c r="D809" s="192">
        <v>0</v>
      </c>
      <c r="E809" s="91">
        <f>D809/D807*100</f>
        <v>0</v>
      </c>
      <c r="F809" s="91">
        <v>0</v>
      </c>
      <c r="G809" s="91">
        <f>F809/F807*100</f>
        <v>0</v>
      </c>
      <c r="H809" s="91" t="s">
        <v>97</v>
      </c>
    </row>
    <row r="810" spans="1:8" s="9" customFormat="1" x14ac:dyDescent="0.25">
      <c r="A810" s="403"/>
      <c r="B810" s="397"/>
      <c r="C810" s="226" t="s">
        <v>855</v>
      </c>
      <c r="D810" s="192">
        <v>74920</v>
      </c>
      <c r="E810" s="91">
        <f>D810/D807*100</f>
        <v>90.669248456976874</v>
      </c>
      <c r="F810" s="91">
        <v>16984</v>
      </c>
      <c r="G810" s="91">
        <f>F810/F807*100</f>
        <v>90.371142106279734</v>
      </c>
      <c r="H810" s="91">
        <f t="shared" si="397"/>
        <v>-77.33048585157502</v>
      </c>
    </row>
    <row r="811" spans="1:8" s="9" customFormat="1" x14ac:dyDescent="0.25">
      <c r="A811" s="403"/>
      <c r="B811" s="398"/>
      <c r="C811" s="226" t="s">
        <v>856</v>
      </c>
      <c r="D811" s="192">
        <v>7710</v>
      </c>
      <c r="E811" s="91">
        <f>D811/D807*100</f>
        <v>9.3307515430231156</v>
      </c>
      <c r="F811" s="91">
        <v>1809.61</v>
      </c>
      <c r="G811" s="91">
        <f>F811/F807*100</f>
        <v>9.6288578937202587</v>
      </c>
      <c r="H811" s="91">
        <f t="shared" si="397"/>
        <v>-76.52905317769131</v>
      </c>
    </row>
    <row r="812" spans="1:8" s="9" customFormat="1" ht="15" customHeight="1" x14ac:dyDescent="0.25">
      <c r="A812" s="399" t="s">
        <v>394</v>
      </c>
      <c r="B812" s="400" t="s">
        <v>1191</v>
      </c>
      <c r="C812" s="229" t="s">
        <v>852</v>
      </c>
      <c r="D812" s="166">
        <f>D813+D814+D815+D816</f>
        <v>47812.800000000003</v>
      </c>
      <c r="E812" s="166">
        <f>E813+E814+E815+E816</f>
        <v>99.999999999999986</v>
      </c>
      <c r="F812" s="166">
        <f>F813+F814+F815+F816</f>
        <v>10407.139999999998</v>
      </c>
      <c r="G812" s="166">
        <f>G813+G814+G815+G816</f>
        <v>100.00000000000001</v>
      </c>
      <c r="H812" s="166">
        <f t="shared" si="397"/>
        <v>-78.233569253421678</v>
      </c>
    </row>
    <row r="813" spans="1:8" s="9" customFormat="1" ht="31.5" x14ac:dyDescent="0.25">
      <c r="A813" s="399"/>
      <c r="B813" s="401"/>
      <c r="C813" s="230" t="s">
        <v>853</v>
      </c>
      <c r="D813" s="166">
        <f t="shared" ref="D813:F815" si="399">D818+D823+D828</f>
        <v>275</v>
      </c>
      <c r="E813" s="166">
        <f>D813/D812*100</f>
        <v>0.57515978984707017</v>
      </c>
      <c r="F813" s="166">
        <f>F818+F823+F828</f>
        <v>0</v>
      </c>
      <c r="G813" s="166">
        <f>F813/F812*100</f>
        <v>0</v>
      </c>
      <c r="H813" s="166">
        <f t="shared" si="397"/>
        <v>-100</v>
      </c>
    </row>
    <row r="814" spans="1:8" s="9" customFormat="1" x14ac:dyDescent="0.25">
      <c r="A814" s="399"/>
      <c r="B814" s="401"/>
      <c r="C814" s="229" t="s">
        <v>854</v>
      </c>
      <c r="D814" s="166">
        <f t="shared" si="399"/>
        <v>519.79999999999995</v>
      </c>
      <c r="E814" s="166">
        <f>D814/D812*100</f>
        <v>1.0871565773182075</v>
      </c>
      <c r="F814" s="166">
        <f t="shared" si="399"/>
        <v>47.38</v>
      </c>
      <c r="G814" s="166">
        <f>F814/F812*100</f>
        <v>0.45526436657909869</v>
      </c>
      <c r="H814" s="166">
        <f t="shared" si="397"/>
        <v>-90.884955752212392</v>
      </c>
    </row>
    <row r="815" spans="1:8" s="9" customFormat="1" x14ac:dyDescent="0.25">
      <c r="A815" s="399"/>
      <c r="B815" s="401"/>
      <c r="C815" s="229" t="s">
        <v>855</v>
      </c>
      <c r="D815" s="166">
        <f t="shared" si="399"/>
        <v>47018</v>
      </c>
      <c r="E815" s="166">
        <f>D815/D812*100</f>
        <v>98.337683632834711</v>
      </c>
      <c r="F815" s="166">
        <f>F820+F825+F830</f>
        <v>10359.759999999998</v>
      </c>
      <c r="G815" s="166">
        <f>F815/F812*100</f>
        <v>99.544735633420913</v>
      </c>
      <c r="H815" s="166">
        <f t="shared" si="397"/>
        <v>-77.966395848398491</v>
      </c>
    </row>
    <row r="816" spans="1:8" s="9" customFormat="1" x14ac:dyDescent="0.25">
      <c r="A816" s="399"/>
      <c r="B816" s="402"/>
      <c r="C816" s="229" t="s">
        <v>856</v>
      </c>
      <c r="D816" s="166">
        <v>0</v>
      </c>
      <c r="E816" s="166">
        <f>D816/D812*100</f>
        <v>0</v>
      </c>
      <c r="F816" s="166">
        <v>0</v>
      </c>
      <c r="G816" s="166">
        <f>F816/F812*100</f>
        <v>0</v>
      </c>
      <c r="H816" s="166" t="s">
        <v>97</v>
      </c>
    </row>
    <row r="817" spans="1:8" s="9" customFormat="1" ht="21" customHeight="1" x14ac:dyDescent="0.25">
      <c r="A817" s="395" t="s">
        <v>399</v>
      </c>
      <c r="B817" s="394" t="s">
        <v>400</v>
      </c>
      <c r="C817" s="226" t="s">
        <v>852</v>
      </c>
      <c r="D817" s="192">
        <f>D818+D819+D820+D821</f>
        <v>20778.8</v>
      </c>
      <c r="E817" s="91">
        <f>E818+E819+E820+E821</f>
        <v>100</v>
      </c>
      <c r="F817" s="91">
        <f>F818+F819+F820+F821</f>
        <v>4264.2699999999995</v>
      </c>
      <c r="G817" s="91">
        <f>G818+G819+G820+G821</f>
        <v>100</v>
      </c>
      <c r="H817" s="91">
        <f t="shared" si="397"/>
        <v>-79.477785050147276</v>
      </c>
    </row>
    <row r="818" spans="1:8" s="9" customFormat="1" ht="29.25" customHeight="1" x14ac:dyDescent="0.25">
      <c r="A818" s="395"/>
      <c r="B818" s="392"/>
      <c r="C818" s="228" t="s">
        <v>853</v>
      </c>
      <c r="D818" s="192">
        <v>0</v>
      </c>
      <c r="E818" s="91">
        <f>D818/D817*100</f>
        <v>0</v>
      </c>
      <c r="F818" s="91">
        <v>0</v>
      </c>
      <c r="G818" s="91">
        <f>F818/F817*100</f>
        <v>0</v>
      </c>
      <c r="H818" s="91" t="s">
        <v>97</v>
      </c>
    </row>
    <row r="819" spans="1:8" s="9" customFormat="1" ht="15" customHeight="1" x14ac:dyDescent="0.25">
      <c r="A819" s="395"/>
      <c r="B819" s="392"/>
      <c r="C819" s="226" t="s">
        <v>854</v>
      </c>
      <c r="D819" s="192">
        <v>519.79999999999995</v>
      </c>
      <c r="E819" s="91">
        <f>D819/D817*100</f>
        <v>2.5015881571601826</v>
      </c>
      <c r="F819" s="91">
        <v>47.38</v>
      </c>
      <c r="G819" s="91">
        <f>F819/F817*100</f>
        <v>1.1110928716990249</v>
      </c>
      <c r="H819" s="91">
        <f t="shared" si="397"/>
        <v>-90.884955752212392</v>
      </c>
    </row>
    <row r="820" spans="1:8" s="9" customFormat="1" ht="15" customHeight="1" x14ac:dyDescent="0.25">
      <c r="A820" s="395"/>
      <c r="B820" s="392"/>
      <c r="C820" s="226" t="s">
        <v>855</v>
      </c>
      <c r="D820" s="192">
        <f>876+5688+13695</f>
        <v>20259</v>
      </c>
      <c r="E820" s="91">
        <f>D820/D817*100</f>
        <v>97.498411842839815</v>
      </c>
      <c r="F820" s="91">
        <f>44.35+1373.94+2798.6</f>
        <v>4216.8899999999994</v>
      </c>
      <c r="G820" s="91">
        <f>F820/F817*100</f>
        <v>98.888907128300971</v>
      </c>
      <c r="H820" s="91">
        <f t="shared" si="397"/>
        <v>-79.185102917221982</v>
      </c>
    </row>
    <row r="821" spans="1:8" s="9" customFormat="1" ht="13.5" customHeight="1" x14ac:dyDescent="0.25">
      <c r="A821" s="395"/>
      <c r="B821" s="393"/>
      <c r="C821" s="226" t="s">
        <v>856</v>
      </c>
      <c r="D821" s="192">
        <v>0</v>
      </c>
      <c r="E821" s="91">
        <f>D821/D817*100</f>
        <v>0</v>
      </c>
      <c r="F821" s="91">
        <v>0</v>
      </c>
      <c r="G821" s="91">
        <f>F821/F817*100</f>
        <v>0</v>
      </c>
      <c r="H821" s="91" t="s">
        <v>97</v>
      </c>
    </row>
    <row r="822" spans="1:8" s="9" customFormat="1" ht="15" customHeight="1" x14ac:dyDescent="0.25">
      <c r="A822" s="395" t="s">
        <v>415</v>
      </c>
      <c r="B822" s="394" t="s">
        <v>904</v>
      </c>
      <c r="C822" s="226" t="s">
        <v>852</v>
      </c>
      <c r="D822" s="192">
        <f>D823+D824+D825+D826</f>
        <v>26759</v>
      </c>
      <c r="E822" s="91">
        <f>E823+E824+E825+E826</f>
        <v>100</v>
      </c>
      <c r="F822" s="91">
        <f>F823+F824+F825+F826</f>
        <v>6142.87</v>
      </c>
      <c r="G822" s="91">
        <f>G823+G824+G825+G826</f>
        <v>100</v>
      </c>
      <c r="H822" s="91">
        <f t="shared" si="397"/>
        <v>-77.043723607010719</v>
      </c>
    </row>
    <row r="823" spans="1:8" s="9" customFormat="1" ht="31.5" customHeight="1" x14ac:dyDescent="0.25">
      <c r="A823" s="395"/>
      <c r="B823" s="392"/>
      <c r="C823" s="228" t="s">
        <v>853</v>
      </c>
      <c r="D823" s="192">
        <v>0</v>
      </c>
      <c r="E823" s="91">
        <f>D823/D820*100</f>
        <v>0</v>
      </c>
      <c r="F823" s="91">
        <v>0</v>
      </c>
      <c r="G823" s="91">
        <v>0</v>
      </c>
      <c r="H823" s="91" t="s">
        <v>97</v>
      </c>
    </row>
    <row r="824" spans="1:8" s="9" customFormat="1" ht="15.75" customHeight="1" x14ac:dyDescent="0.25">
      <c r="A824" s="395"/>
      <c r="B824" s="392"/>
      <c r="C824" s="226" t="s">
        <v>854</v>
      </c>
      <c r="D824" s="192">
        <v>0</v>
      </c>
      <c r="E824" s="91">
        <f>D824/D820*100</f>
        <v>0</v>
      </c>
      <c r="F824" s="91">
        <v>0</v>
      </c>
      <c r="G824" s="91">
        <v>0</v>
      </c>
      <c r="H824" s="91" t="s">
        <v>97</v>
      </c>
    </row>
    <row r="825" spans="1:8" s="9" customFormat="1" ht="15.75" customHeight="1" x14ac:dyDescent="0.25">
      <c r="A825" s="395"/>
      <c r="B825" s="392"/>
      <c r="C825" s="226" t="s">
        <v>855</v>
      </c>
      <c r="D825" s="192">
        <v>26759</v>
      </c>
      <c r="E825" s="91">
        <f>D825/D822*100</f>
        <v>100</v>
      </c>
      <c r="F825" s="91">
        <v>6142.87</v>
      </c>
      <c r="G825" s="91">
        <f>F825/F822*100</f>
        <v>100</v>
      </c>
      <c r="H825" s="91">
        <f t="shared" si="397"/>
        <v>-77.043723607010719</v>
      </c>
    </row>
    <row r="826" spans="1:8" s="9" customFormat="1" ht="15.75" customHeight="1" x14ac:dyDescent="0.25">
      <c r="A826" s="395"/>
      <c r="B826" s="393"/>
      <c r="C826" s="226" t="s">
        <v>856</v>
      </c>
      <c r="D826" s="192">
        <v>0</v>
      </c>
      <c r="E826" s="91">
        <f>D826/D822*100</f>
        <v>0</v>
      </c>
      <c r="F826" s="91">
        <v>0</v>
      </c>
      <c r="G826" s="91">
        <f>F826/F822*100</f>
        <v>0</v>
      </c>
      <c r="H826" s="91" t="s">
        <v>97</v>
      </c>
    </row>
    <row r="827" spans="1:8" s="9" customFormat="1" ht="15.75" customHeight="1" x14ac:dyDescent="0.25">
      <c r="A827" s="395" t="s">
        <v>418</v>
      </c>
      <c r="B827" s="394" t="s">
        <v>905</v>
      </c>
      <c r="C827" s="226" t="s">
        <v>852</v>
      </c>
      <c r="D827" s="192">
        <f>D828+D829+D830+D831</f>
        <v>275</v>
      </c>
      <c r="E827" s="91">
        <f>E828+E829+E830+E831</f>
        <v>100</v>
      </c>
      <c r="F827" s="91">
        <f>F828+F829+F830+F831</f>
        <v>0</v>
      </c>
      <c r="G827" s="91">
        <f>G828+G829+G830+G831</f>
        <v>0</v>
      </c>
      <c r="H827" s="91">
        <f t="shared" si="397"/>
        <v>-100</v>
      </c>
    </row>
    <row r="828" spans="1:8" s="9" customFormat="1" ht="31.5" x14ac:dyDescent="0.25">
      <c r="A828" s="395"/>
      <c r="B828" s="392"/>
      <c r="C828" s="228" t="s">
        <v>853</v>
      </c>
      <c r="D828" s="192">
        <v>275</v>
      </c>
      <c r="E828" s="91">
        <f>D828/D827*100</f>
        <v>100</v>
      </c>
      <c r="F828" s="91">
        <v>0</v>
      </c>
      <c r="G828" s="91">
        <v>0</v>
      </c>
      <c r="H828" s="91">
        <f t="shared" si="397"/>
        <v>-100</v>
      </c>
    </row>
    <row r="829" spans="1:8" s="9" customFormat="1" x14ac:dyDescent="0.25">
      <c r="A829" s="395"/>
      <c r="B829" s="392"/>
      <c r="C829" s="226" t="s">
        <v>854</v>
      </c>
      <c r="D829" s="192">
        <v>0</v>
      </c>
      <c r="E829" s="91">
        <f>D829/D827*100</f>
        <v>0</v>
      </c>
      <c r="F829" s="91">
        <v>0</v>
      </c>
      <c r="G829" s="91">
        <v>0</v>
      </c>
      <c r="H829" s="91" t="s">
        <v>97</v>
      </c>
    </row>
    <row r="830" spans="1:8" s="9" customFormat="1" x14ac:dyDescent="0.25">
      <c r="A830" s="395"/>
      <c r="B830" s="392"/>
      <c r="C830" s="226" t="s">
        <v>855</v>
      </c>
      <c r="D830" s="192">
        <v>0</v>
      </c>
      <c r="E830" s="91">
        <f>D830/D827*100</f>
        <v>0</v>
      </c>
      <c r="F830" s="91">
        <v>0</v>
      </c>
      <c r="G830" s="91">
        <v>0</v>
      </c>
      <c r="H830" s="91" t="s">
        <v>97</v>
      </c>
    </row>
    <row r="831" spans="1:8" s="9" customFormat="1" x14ac:dyDescent="0.25">
      <c r="A831" s="395"/>
      <c r="B831" s="393"/>
      <c r="C831" s="226" t="s">
        <v>856</v>
      </c>
      <c r="D831" s="192">
        <v>0</v>
      </c>
      <c r="E831" s="91">
        <f>D831/D827*100</f>
        <v>0</v>
      </c>
      <c r="F831" s="91">
        <v>0</v>
      </c>
      <c r="G831" s="91">
        <v>0</v>
      </c>
      <c r="H831" s="91" t="s">
        <v>97</v>
      </c>
    </row>
    <row r="832" spans="1:8" s="9" customFormat="1" ht="15" customHeight="1" x14ac:dyDescent="0.25">
      <c r="A832" s="399" t="s">
        <v>435</v>
      </c>
      <c r="B832" s="400" t="s">
        <v>1192</v>
      </c>
      <c r="C832" s="229" t="s">
        <v>852</v>
      </c>
      <c r="D832" s="166">
        <f>D837+D842+D847</f>
        <v>7299</v>
      </c>
      <c r="E832" s="166">
        <f>E833+E834+E835+E836</f>
        <v>100.00000000000001</v>
      </c>
      <c r="F832" s="166">
        <f>F837+F842+F847</f>
        <v>873.14</v>
      </c>
      <c r="G832" s="166">
        <f>G833+G834+G835+G836</f>
        <v>100</v>
      </c>
      <c r="H832" s="166">
        <f t="shared" si="397"/>
        <v>-88.037539388957384</v>
      </c>
    </row>
    <row r="833" spans="1:8" s="9" customFormat="1" ht="31.5" x14ac:dyDescent="0.25">
      <c r="A833" s="399"/>
      <c r="B833" s="401"/>
      <c r="C833" s="230" t="s">
        <v>853</v>
      </c>
      <c r="D833" s="166">
        <f>D838+D843+D848</f>
        <v>5513</v>
      </c>
      <c r="E833" s="166">
        <f>D833/D832*100</f>
        <v>75.530894643101803</v>
      </c>
      <c r="F833" s="166">
        <f>F838+F843+F848</f>
        <v>873.14</v>
      </c>
      <c r="G833" s="166">
        <f>F833/F832*100</f>
        <v>100</v>
      </c>
      <c r="H833" s="166">
        <f t="shared" si="397"/>
        <v>-84.162162162162161</v>
      </c>
    </row>
    <row r="834" spans="1:8" s="9" customFormat="1" x14ac:dyDescent="0.25">
      <c r="A834" s="399"/>
      <c r="B834" s="401"/>
      <c r="C834" s="229" t="s">
        <v>854</v>
      </c>
      <c r="D834" s="166">
        <f>D839+D844+D849</f>
        <v>1524</v>
      </c>
      <c r="E834" s="166">
        <f>D834/D832*100</f>
        <v>20.879572544184136</v>
      </c>
      <c r="F834" s="166">
        <f>F839+F844+F849</f>
        <v>0</v>
      </c>
      <c r="G834" s="166">
        <f>F834/F832*100</f>
        <v>0</v>
      </c>
      <c r="H834" s="166">
        <f t="shared" si="397"/>
        <v>-100</v>
      </c>
    </row>
    <row r="835" spans="1:8" s="9" customFormat="1" x14ac:dyDescent="0.25">
      <c r="A835" s="399"/>
      <c r="B835" s="401"/>
      <c r="C835" s="229" t="s">
        <v>855</v>
      </c>
      <c r="D835" s="166">
        <f>D840+D845+D850</f>
        <v>262</v>
      </c>
      <c r="E835" s="166">
        <f>D835/D832*100</f>
        <v>3.5895328127140704</v>
      </c>
      <c r="F835" s="166">
        <f>F840+F845+F850</f>
        <v>0</v>
      </c>
      <c r="G835" s="166">
        <f>F835/F832*100</f>
        <v>0</v>
      </c>
      <c r="H835" s="166">
        <f t="shared" si="397"/>
        <v>-100</v>
      </c>
    </row>
    <row r="836" spans="1:8" s="9" customFormat="1" x14ac:dyDescent="0.25">
      <c r="A836" s="399"/>
      <c r="B836" s="402"/>
      <c r="C836" s="229" t="s">
        <v>856</v>
      </c>
      <c r="D836" s="166">
        <f>D841+D846+D851</f>
        <v>0</v>
      </c>
      <c r="E836" s="166">
        <f>D836/D832*100</f>
        <v>0</v>
      </c>
      <c r="F836" s="166">
        <f>F841+F846+F851</f>
        <v>0</v>
      </c>
      <c r="G836" s="166">
        <f>F836/F832*100</f>
        <v>0</v>
      </c>
      <c r="H836" s="166" t="s">
        <v>97</v>
      </c>
    </row>
    <row r="837" spans="1:8" s="9" customFormat="1" ht="15" customHeight="1" x14ac:dyDescent="0.25">
      <c r="A837" s="395" t="s">
        <v>439</v>
      </c>
      <c r="B837" s="394" t="s">
        <v>906</v>
      </c>
      <c r="C837" s="226" t="s">
        <v>852</v>
      </c>
      <c r="D837" s="168">
        <f>D838+D839+D840+D841</f>
        <v>3331</v>
      </c>
      <c r="E837" s="168">
        <f>E838+E839+E840+E841</f>
        <v>99.999999999999986</v>
      </c>
      <c r="F837" s="168">
        <f>F838+F839+F840+F841</f>
        <v>0</v>
      </c>
      <c r="G837" s="168">
        <f>G838+G839+G840+G841</f>
        <v>0</v>
      </c>
      <c r="H837" s="168">
        <f t="shared" si="397"/>
        <v>-100</v>
      </c>
    </row>
    <row r="838" spans="1:8" s="9" customFormat="1" ht="31.5" x14ac:dyDescent="0.25">
      <c r="A838" s="395"/>
      <c r="B838" s="392"/>
      <c r="C838" s="228" t="s">
        <v>853</v>
      </c>
      <c r="D838" s="168">
        <v>1545</v>
      </c>
      <c r="E838" s="168">
        <f>D838/D837*100</f>
        <v>46.382467727409185</v>
      </c>
      <c r="F838" s="168">
        <v>0</v>
      </c>
      <c r="G838" s="168">
        <v>0</v>
      </c>
      <c r="H838" s="168">
        <f t="shared" si="397"/>
        <v>-100</v>
      </c>
    </row>
    <row r="839" spans="1:8" s="9" customFormat="1" x14ac:dyDescent="0.25">
      <c r="A839" s="395"/>
      <c r="B839" s="392"/>
      <c r="C839" s="226" t="s">
        <v>854</v>
      </c>
      <c r="D839" s="168">
        <v>1524</v>
      </c>
      <c r="E839" s="168">
        <f>D839/D837*100</f>
        <v>45.752026418492946</v>
      </c>
      <c r="F839" s="168">
        <v>0</v>
      </c>
      <c r="G839" s="168">
        <v>0</v>
      </c>
      <c r="H839" s="168">
        <f t="shared" si="397"/>
        <v>-100</v>
      </c>
    </row>
    <row r="840" spans="1:8" s="9" customFormat="1" x14ac:dyDescent="0.25">
      <c r="A840" s="395"/>
      <c r="B840" s="392"/>
      <c r="C840" s="226" t="s">
        <v>855</v>
      </c>
      <c r="D840" s="168">
        <v>262</v>
      </c>
      <c r="E840" s="168">
        <f>D840/D837*100</f>
        <v>7.8655058540978677</v>
      </c>
      <c r="F840" s="168">
        <v>0</v>
      </c>
      <c r="G840" s="168">
        <v>0</v>
      </c>
      <c r="H840" s="168">
        <f t="shared" si="397"/>
        <v>-100</v>
      </c>
    </row>
    <row r="841" spans="1:8" s="9" customFormat="1" x14ac:dyDescent="0.25">
      <c r="A841" s="395"/>
      <c r="B841" s="393"/>
      <c r="C841" s="226" t="s">
        <v>856</v>
      </c>
      <c r="D841" s="168">
        <v>0</v>
      </c>
      <c r="E841" s="168">
        <f>D841/D837*100</f>
        <v>0</v>
      </c>
      <c r="F841" s="168">
        <v>0</v>
      </c>
      <c r="G841" s="168">
        <v>0</v>
      </c>
      <c r="H841" s="168" t="s">
        <v>97</v>
      </c>
    </row>
    <row r="842" spans="1:8" s="9" customFormat="1" ht="15" customHeight="1" x14ac:dyDescent="0.25">
      <c r="A842" s="395" t="s">
        <v>450</v>
      </c>
      <c r="B842" s="394" t="s">
        <v>907</v>
      </c>
      <c r="C842" s="226" t="s">
        <v>852</v>
      </c>
      <c r="D842" s="168">
        <f>D843+D844+D845+D846</f>
        <v>873</v>
      </c>
      <c r="E842" s="168">
        <f>E843+E844+E845+E846</f>
        <v>100</v>
      </c>
      <c r="F842" s="168">
        <f>F843+F844+F845+F846</f>
        <v>76.14</v>
      </c>
      <c r="G842" s="168">
        <f>G843+G844+G845+G846</f>
        <v>100</v>
      </c>
      <c r="H842" s="168">
        <f t="shared" si="397"/>
        <v>-91.278350515463913</v>
      </c>
    </row>
    <row r="843" spans="1:8" s="9" customFormat="1" ht="31.5" x14ac:dyDescent="0.25">
      <c r="A843" s="395"/>
      <c r="B843" s="392"/>
      <c r="C843" s="228" t="s">
        <v>853</v>
      </c>
      <c r="D843" s="168">
        <v>873</v>
      </c>
      <c r="E843" s="168">
        <f>D843/D842*100</f>
        <v>100</v>
      </c>
      <c r="F843" s="168">
        <v>76.14</v>
      </c>
      <c r="G843" s="168">
        <f>F843/F842*100</f>
        <v>100</v>
      </c>
      <c r="H843" s="168">
        <f t="shared" si="397"/>
        <v>-91.278350515463913</v>
      </c>
    </row>
    <row r="844" spans="1:8" s="9" customFormat="1" x14ac:dyDescent="0.25">
      <c r="A844" s="395"/>
      <c r="B844" s="392"/>
      <c r="C844" s="226" t="s">
        <v>854</v>
      </c>
      <c r="D844" s="168">
        <v>0</v>
      </c>
      <c r="E844" s="168">
        <f>D844/D842*100</f>
        <v>0</v>
      </c>
      <c r="F844" s="168">
        <v>0</v>
      </c>
      <c r="G844" s="168">
        <f>F844/F842*100</f>
        <v>0</v>
      </c>
      <c r="H844" s="168" t="s">
        <v>97</v>
      </c>
    </row>
    <row r="845" spans="1:8" s="9" customFormat="1" x14ac:dyDescent="0.25">
      <c r="A845" s="395"/>
      <c r="B845" s="392"/>
      <c r="C845" s="226" t="s">
        <v>855</v>
      </c>
      <c r="D845" s="168">
        <v>0</v>
      </c>
      <c r="E845" s="168">
        <f>D845/D842*100</f>
        <v>0</v>
      </c>
      <c r="F845" s="168">
        <v>0</v>
      </c>
      <c r="G845" s="168">
        <f>F845/F842*100</f>
        <v>0</v>
      </c>
      <c r="H845" s="168" t="s">
        <v>97</v>
      </c>
    </row>
    <row r="846" spans="1:8" s="9" customFormat="1" x14ac:dyDescent="0.25">
      <c r="A846" s="395"/>
      <c r="B846" s="393"/>
      <c r="C846" s="226" t="s">
        <v>856</v>
      </c>
      <c r="D846" s="168">
        <v>0</v>
      </c>
      <c r="E846" s="168">
        <f>D846/D842*100</f>
        <v>0</v>
      </c>
      <c r="F846" s="168">
        <v>0</v>
      </c>
      <c r="G846" s="168">
        <f>F846/F842*100</f>
        <v>0</v>
      </c>
      <c r="H846" s="168" t="s">
        <v>97</v>
      </c>
    </row>
    <row r="847" spans="1:8" s="9" customFormat="1" ht="30" customHeight="1" x14ac:dyDescent="0.25">
      <c r="A847" s="395" t="s">
        <v>453</v>
      </c>
      <c r="B847" s="394" t="s">
        <v>478</v>
      </c>
      <c r="C847" s="226" t="s">
        <v>852</v>
      </c>
      <c r="D847" s="168">
        <f>D848+D849+D850+D851</f>
        <v>3095</v>
      </c>
      <c r="E847" s="168">
        <f>E848+E849+E850+E851</f>
        <v>100</v>
      </c>
      <c r="F847" s="168">
        <f>F848+F849+F850+F851</f>
        <v>797</v>
      </c>
      <c r="G847" s="168">
        <f>G848+G849+G850+G851</f>
        <v>100</v>
      </c>
      <c r="H847" s="168">
        <f t="shared" si="397"/>
        <v>-74.248788368336022</v>
      </c>
    </row>
    <row r="848" spans="1:8" s="9" customFormat="1" ht="32.25" customHeight="1" x14ac:dyDescent="0.25">
      <c r="A848" s="395"/>
      <c r="B848" s="392"/>
      <c r="C848" s="228" t="s">
        <v>853</v>
      </c>
      <c r="D848" s="168">
        <v>3095</v>
      </c>
      <c r="E848" s="168">
        <f>D848/D847*100</f>
        <v>100</v>
      </c>
      <c r="F848" s="168">
        <v>797</v>
      </c>
      <c r="G848" s="168">
        <f>F848/F847*100</f>
        <v>100</v>
      </c>
      <c r="H848" s="168">
        <f t="shared" si="397"/>
        <v>-74.248788368336022</v>
      </c>
    </row>
    <row r="849" spans="1:8" s="9" customFormat="1" ht="18.75" customHeight="1" x14ac:dyDescent="0.25">
      <c r="A849" s="395"/>
      <c r="B849" s="392"/>
      <c r="C849" s="226" t="s">
        <v>854</v>
      </c>
      <c r="D849" s="168">
        <v>0</v>
      </c>
      <c r="E849" s="168">
        <f>D849/D847*100</f>
        <v>0</v>
      </c>
      <c r="F849" s="168">
        <v>0</v>
      </c>
      <c r="G849" s="168">
        <f>F849/F847*100</f>
        <v>0</v>
      </c>
      <c r="H849" s="168" t="s">
        <v>97</v>
      </c>
    </row>
    <row r="850" spans="1:8" s="9" customFormat="1" x14ac:dyDescent="0.25">
      <c r="A850" s="395"/>
      <c r="B850" s="392"/>
      <c r="C850" s="226" t="s">
        <v>855</v>
      </c>
      <c r="D850" s="168">
        <v>0</v>
      </c>
      <c r="E850" s="168">
        <f>D850/D847*100</f>
        <v>0</v>
      </c>
      <c r="F850" s="168">
        <v>0</v>
      </c>
      <c r="G850" s="168">
        <f>F850/F847*100</f>
        <v>0</v>
      </c>
      <c r="H850" s="168" t="s">
        <v>97</v>
      </c>
    </row>
    <row r="851" spans="1:8" s="9" customFormat="1" x14ac:dyDescent="0.25">
      <c r="A851" s="395"/>
      <c r="B851" s="393"/>
      <c r="C851" s="226" t="s">
        <v>856</v>
      </c>
      <c r="D851" s="168">
        <v>0</v>
      </c>
      <c r="E851" s="168">
        <f>D851/D847*100</f>
        <v>0</v>
      </c>
      <c r="F851" s="168">
        <v>0</v>
      </c>
      <c r="G851" s="168">
        <f>F851/F847*100</f>
        <v>0</v>
      </c>
      <c r="H851" s="168" t="s">
        <v>97</v>
      </c>
    </row>
    <row r="852" spans="1:8" s="9" customFormat="1" ht="15" customHeight="1" x14ac:dyDescent="0.25">
      <c r="A852" s="399" t="s">
        <v>479</v>
      </c>
      <c r="B852" s="400" t="s">
        <v>1193</v>
      </c>
      <c r="C852" s="229" t="s">
        <v>852</v>
      </c>
      <c r="D852" s="166">
        <f>D853+D854+D855+D856</f>
        <v>22446</v>
      </c>
      <c r="E852" s="166">
        <f>E853+E854+E855+E856</f>
        <v>100</v>
      </c>
      <c r="F852" s="166">
        <f>F853+F854+F855+F856</f>
        <v>16834.46</v>
      </c>
      <c r="G852" s="166">
        <f>G853+G854+G855+G856</f>
        <v>100</v>
      </c>
      <c r="H852" s="166">
        <f t="shared" si="397"/>
        <v>-25.000178205470917</v>
      </c>
    </row>
    <row r="853" spans="1:8" s="9" customFormat="1" ht="31.5" x14ac:dyDescent="0.25">
      <c r="A853" s="399"/>
      <c r="B853" s="401"/>
      <c r="C853" s="230" t="s">
        <v>853</v>
      </c>
      <c r="D853" s="166">
        <v>0</v>
      </c>
      <c r="E853" s="166">
        <f>D853/D852*100</f>
        <v>0</v>
      </c>
      <c r="F853" s="166">
        <v>0</v>
      </c>
      <c r="G853" s="166">
        <f>F853/F852*100</f>
        <v>0</v>
      </c>
      <c r="H853" s="166" t="s">
        <v>97</v>
      </c>
    </row>
    <row r="854" spans="1:8" s="9" customFormat="1" x14ac:dyDescent="0.25">
      <c r="A854" s="399"/>
      <c r="B854" s="401"/>
      <c r="C854" s="229" t="s">
        <v>854</v>
      </c>
      <c r="D854" s="166">
        <f>D859+D864+D869</f>
        <v>1768</v>
      </c>
      <c r="E854" s="166">
        <f>D854/D852*100</f>
        <v>7.8766818141316932</v>
      </c>
      <c r="F854" s="166">
        <f>F859+F864+F869</f>
        <v>0</v>
      </c>
      <c r="G854" s="166">
        <f>F854/F852*100</f>
        <v>0</v>
      </c>
      <c r="H854" s="166">
        <f t="shared" ref="H854:H905" si="400">F854/D854*100-100</f>
        <v>-100</v>
      </c>
    </row>
    <row r="855" spans="1:8" s="9" customFormat="1" x14ac:dyDescent="0.25">
      <c r="A855" s="399"/>
      <c r="B855" s="401"/>
      <c r="C855" s="229" t="s">
        <v>855</v>
      </c>
      <c r="D855" s="166">
        <f>D860+D865+D870</f>
        <v>20678</v>
      </c>
      <c r="E855" s="166">
        <f>D855/D852*100</f>
        <v>92.123318185868314</v>
      </c>
      <c r="F855" s="166">
        <f>F860+F865+F870</f>
        <v>16834.46</v>
      </c>
      <c r="G855" s="166">
        <f>F855/F852*100</f>
        <v>100</v>
      </c>
      <c r="H855" s="166">
        <f t="shared" si="400"/>
        <v>-18.587581003965568</v>
      </c>
    </row>
    <row r="856" spans="1:8" s="9" customFormat="1" x14ac:dyDescent="0.25">
      <c r="A856" s="399"/>
      <c r="B856" s="402"/>
      <c r="C856" s="229" t="s">
        <v>856</v>
      </c>
      <c r="D856" s="166">
        <v>0</v>
      </c>
      <c r="E856" s="166">
        <f>D856/D852*100</f>
        <v>0</v>
      </c>
      <c r="F856" s="166">
        <v>0</v>
      </c>
      <c r="G856" s="166">
        <f>F856/F852*100</f>
        <v>0</v>
      </c>
      <c r="H856" s="166" t="s">
        <v>97</v>
      </c>
    </row>
    <row r="857" spans="1:8" s="9" customFormat="1" ht="15" customHeight="1" x14ac:dyDescent="0.25">
      <c r="A857" s="395" t="s">
        <v>481</v>
      </c>
      <c r="B857" s="394" t="s">
        <v>908</v>
      </c>
      <c r="C857" s="226" t="s">
        <v>852</v>
      </c>
      <c r="D857" s="192">
        <f>D858+D859+D860+D861</f>
        <v>22446</v>
      </c>
      <c r="E857" s="91">
        <f>E858+E859+E860+E861</f>
        <v>100</v>
      </c>
      <c r="F857" s="91">
        <f>F858+F859+F860+F861</f>
        <v>16834.46</v>
      </c>
      <c r="G857" s="91">
        <f>G858+G859+G860+G861</f>
        <v>100</v>
      </c>
      <c r="H857" s="91">
        <f t="shared" si="400"/>
        <v>-25.000178205470917</v>
      </c>
    </row>
    <row r="858" spans="1:8" s="9" customFormat="1" ht="34.5" customHeight="1" x14ac:dyDescent="0.25">
      <c r="A858" s="395"/>
      <c r="B858" s="392"/>
      <c r="C858" s="228" t="s">
        <v>853</v>
      </c>
      <c r="D858" s="192">
        <v>0</v>
      </c>
      <c r="E858" s="91">
        <f>D858/D857*100</f>
        <v>0</v>
      </c>
      <c r="F858" s="91">
        <v>0</v>
      </c>
      <c r="G858" s="91">
        <f>F858/F857*100</f>
        <v>0</v>
      </c>
      <c r="H858" s="91" t="s">
        <v>97</v>
      </c>
    </row>
    <row r="859" spans="1:8" s="9" customFormat="1" ht="18.75" customHeight="1" x14ac:dyDescent="0.25">
      <c r="A859" s="395"/>
      <c r="B859" s="392"/>
      <c r="C859" s="226" t="s">
        <v>854</v>
      </c>
      <c r="D859" s="192">
        <v>1768</v>
      </c>
      <c r="E859" s="91">
        <f>D859/D857*100</f>
        <v>7.8766818141316932</v>
      </c>
      <c r="F859" s="91">
        <v>0</v>
      </c>
      <c r="G859" s="91">
        <f>F859/F857*100</f>
        <v>0</v>
      </c>
      <c r="H859" s="91">
        <f t="shared" si="400"/>
        <v>-100</v>
      </c>
    </row>
    <row r="860" spans="1:8" s="9" customFormat="1" ht="19.5" customHeight="1" x14ac:dyDescent="0.25">
      <c r="A860" s="395"/>
      <c r="B860" s="392"/>
      <c r="C860" s="226" t="s">
        <v>855</v>
      </c>
      <c r="D860" s="192">
        <v>20678</v>
      </c>
      <c r="E860" s="91">
        <f>D860/D857*100</f>
        <v>92.123318185868314</v>
      </c>
      <c r="F860" s="91">
        <v>16834.46</v>
      </c>
      <c r="G860" s="91">
        <f>F860/F857*100</f>
        <v>100</v>
      </c>
      <c r="H860" s="91">
        <f t="shared" si="400"/>
        <v>-18.587581003965568</v>
      </c>
    </row>
    <row r="861" spans="1:8" s="9" customFormat="1" ht="20.25" customHeight="1" x14ac:dyDescent="0.25">
      <c r="A861" s="395"/>
      <c r="B861" s="393"/>
      <c r="C861" s="226" t="s">
        <v>856</v>
      </c>
      <c r="D861" s="192">
        <v>0</v>
      </c>
      <c r="E861" s="91">
        <f>D861/D857*100</f>
        <v>0</v>
      </c>
      <c r="F861" s="91">
        <v>0</v>
      </c>
      <c r="G861" s="91">
        <f>F861/F857*100</f>
        <v>0</v>
      </c>
      <c r="H861" s="91" t="s">
        <v>97</v>
      </c>
    </row>
    <row r="862" spans="1:8" s="9" customFormat="1" ht="15" hidden="1" customHeight="1" x14ac:dyDescent="0.25">
      <c r="A862" s="403" t="s">
        <v>484</v>
      </c>
      <c r="B862" s="396" t="s">
        <v>909</v>
      </c>
      <c r="C862" s="226" t="s">
        <v>852</v>
      </c>
      <c r="D862" s="192">
        <f>D863+D864+D865+D866</f>
        <v>0</v>
      </c>
      <c r="E862" s="215" t="e">
        <f>E863+E864+E865+E866</f>
        <v>#DIV/0!</v>
      </c>
      <c r="F862" s="91">
        <f>F863+F864+F865+F866</f>
        <v>0</v>
      </c>
      <c r="G862" s="215" t="e">
        <f>G863+G864+G865+G866</f>
        <v>#DIV/0!</v>
      </c>
      <c r="H862" s="91" t="e">
        <f t="shared" si="400"/>
        <v>#DIV/0!</v>
      </c>
    </row>
    <row r="863" spans="1:8" s="9" customFormat="1" ht="31.5" hidden="1" x14ac:dyDescent="0.25">
      <c r="A863" s="403"/>
      <c r="B863" s="397"/>
      <c r="C863" s="228" t="s">
        <v>853</v>
      </c>
      <c r="D863" s="192"/>
      <c r="E863" s="215" t="e">
        <f>D863/D862*100</f>
        <v>#DIV/0!</v>
      </c>
      <c r="F863" s="91"/>
      <c r="G863" s="215" t="e">
        <f>F863/F862*100</f>
        <v>#DIV/0!</v>
      </c>
      <c r="H863" s="91" t="e">
        <f t="shared" si="400"/>
        <v>#DIV/0!</v>
      </c>
    </row>
    <row r="864" spans="1:8" s="9" customFormat="1" hidden="1" x14ac:dyDescent="0.25">
      <c r="A864" s="403"/>
      <c r="B864" s="397"/>
      <c r="C864" s="226" t="s">
        <v>854</v>
      </c>
      <c r="D864" s="192"/>
      <c r="E864" s="215" t="e">
        <f>D864/D862*100</f>
        <v>#DIV/0!</v>
      </c>
      <c r="F864" s="91"/>
      <c r="G864" s="215" t="e">
        <f>F864/F862*100</f>
        <v>#DIV/0!</v>
      </c>
      <c r="H864" s="91" t="e">
        <f t="shared" si="400"/>
        <v>#DIV/0!</v>
      </c>
    </row>
    <row r="865" spans="1:8" s="9" customFormat="1" hidden="1" x14ac:dyDescent="0.25">
      <c r="A865" s="403"/>
      <c r="B865" s="397"/>
      <c r="C865" s="226" t="s">
        <v>855</v>
      </c>
      <c r="D865" s="192"/>
      <c r="E865" s="215" t="e">
        <f>D865/D862*100</f>
        <v>#DIV/0!</v>
      </c>
      <c r="F865" s="91"/>
      <c r="G865" s="215" t="e">
        <f>F865/F862*100</f>
        <v>#DIV/0!</v>
      </c>
      <c r="H865" s="91" t="e">
        <f t="shared" si="400"/>
        <v>#DIV/0!</v>
      </c>
    </row>
    <row r="866" spans="1:8" s="9" customFormat="1" hidden="1" x14ac:dyDescent="0.25">
      <c r="A866" s="403"/>
      <c r="B866" s="398"/>
      <c r="C866" s="226" t="s">
        <v>856</v>
      </c>
      <c r="D866" s="192"/>
      <c r="E866" s="215" t="e">
        <f>D866/D862*100</f>
        <v>#DIV/0!</v>
      </c>
      <c r="F866" s="91"/>
      <c r="G866" s="215" t="e">
        <f>F866/F862*100</f>
        <v>#DIV/0!</v>
      </c>
      <c r="H866" s="91" t="e">
        <f t="shared" si="400"/>
        <v>#DIV/0!</v>
      </c>
    </row>
    <row r="867" spans="1:8" s="9" customFormat="1" ht="15" hidden="1" customHeight="1" x14ac:dyDescent="0.25">
      <c r="A867" s="403" t="s">
        <v>487</v>
      </c>
      <c r="B867" s="396" t="s">
        <v>910</v>
      </c>
      <c r="C867" s="226" t="s">
        <v>884</v>
      </c>
      <c r="D867" s="192">
        <f>D868+D869+D870+D871</f>
        <v>0</v>
      </c>
      <c r="E867" s="215" t="e">
        <f>E868+E869+E870+E871</f>
        <v>#DIV/0!</v>
      </c>
      <c r="F867" s="91">
        <f>F868+F869+F870+F871</f>
        <v>0</v>
      </c>
      <c r="G867" s="215" t="e">
        <f>G868+G869+G870+G871</f>
        <v>#DIV/0!</v>
      </c>
      <c r="H867" s="91" t="e">
        <f t="shared" si="400"/>
        <v>#DIV/0!</v>
      </c>
    </row>
    <row r="868" spans="1:8" s="9" customFormat="1" hidden="1" x14ac:dyDescent="0.25">
      <c r="A868" s="403"/>
      <c r="B868" s="397"/>
      <c r="C868" s="226" t="s">
        <v>853</v>
      </c>
      <c r="D868" s="192"/>
      <c r="E868" s="215" t="e">
        <f>D868/D867*100</f>
        <v>#DIV/0!</v>
      </c>
      <c r="F868" s="91"/>
      <c r="G868" s="215" t="e">
        <f>F868/F867*100</f>
        <v>#DIV/0!</v>
      </c>
      <c r="H868" s="91" t="e">
        <f t="shared" si="400"/>
        <v>#DIV/0!</v>
      </c>
    </row>
    <row r="869" spans="1:8" s="9" customFormat="1" hidden="1" x14ac:dyDescent="0.25">
      <c r="A869" s="403"/>
      <c r="B869" s="397"/>
      <c r="C869" s="226" t="s">
        <v>854</v>
      </c>
      <c r="D869" s="192"/>
      <c r="E869" s="215" t="e">
        <f>D869/D867*100</f>
        <v>#DIV/0!</v>
      </c>
      <c r="F869" s="91"/>
      <c r="G869" s="215" t="e">
        <f>F869/F867*100</f>
        <v>#DIV/0!</v>
      </c>
      <c r="H869" s="91" t="e">
        <f t="shared" si="400"/>
        <v>#DIV/0!</v>
      </c>
    </row>
    <row r="870" spans="1:8" s="9" customFormat="1" hidden="1" x14ac:dyDescent="0.25">
      <c r="A870" s="403"/>
      <c r="B870" s="397"/>
      <c r="C870" s="226" t="s">
        <v>855</v>
      </c>
      <c r="D870" s="192"/>
      <c r="E870" s="215" t="e">
        <f>D870/D867*100</f>
        <v>#DIV/0!</v>
      </c>
      <c r="F870" s="91"/>
      <c r="G870" s="215" t="e">
        <f>F870/F867*100</f>
        <v>#DIV/0!</v>
      </c>
      <c r="H870" s="91" t="e">
        <f t="shared" si="400"/>
        <v>#DIV/0!</v>
      </c>
    </row>
    <row r="871" spans="1:8" s="9" customFormat="1" hidden="1" x14ac:dyDescent="0.25">
      <c r="A871" s="403"/>
      <c r="B871" s="398"/>
      <c r="C871" s="226" t="s">
        <v>856</v>
      </c>
      <c r="D871" s="192"/>
      <c r="E871" s="215" t="e">
        <f>D871/D867*100</f>
        <v>#DIV/0!</v>
      </c>
      <c r="F871" s="91"/>
      <c r="G871" s="215" t="e">
        <f>F871/F867*100</f>
        <v>#DIV/0!</v>
      </c>
      <c r="H871" s="91" t="e">
        <f t="shared" si="400"/>
        <v>#DIV/0!</v>
      </c>
    </row>
    <row r="872" spans="1:8" s="9" customFormat="1" ht="20.25" customHeight="1" x14ac:dyDescent="0.25">
      <c r="A872" s="399" t="s">
        <v>490</v>
      </c>
      <c r="B872" s="400" t="s">
        <v>911</v>
      </c>
      <c r="C872" s="229" t="s">
        <v>852</v>
      </c>
      <c r="D872" s="166">
        <f>D873+D874+D875+D876</f>
        <v>16925.2</v>
      </c>
      <c r="E872" s="166">
        <f>E873+E874+E875+E876</f>
        <v>100</v>
      </c>
      <c r="F872" s="166">
        <f>F873+F874+F875+F876</f>
        <v>3348.1</v>
      </c>
      <c r="G872" s="166">
        <f>G873+G874+G875+G876</f>
        <v>100</v>
      </c>
      <c r="H872" s="166">
        <f t="shared" si="400"/>
        <v>-80.218254437170614</v>
      </c>
    </row>
    <row r="873" spans="1:8" s="9" customFormat="1" ht="31.5" x14ac:dyDescent="0.25">
      <c r="A873" s="399"/>
      <c r="B873" s="401"/>
      <c r="C873" s="230" t="s">
        <v>853</v>
      </c>
      <c r="D873" s="166">
        <f>D878+D883+D888+D893+D898+D903</f>
        <v>738</v>
      </c>
      <c r="E873" s="166">
        <f>D873/D872*100</f>
        <v>4.3603620636683758</v>
      </c>
      <c r="F873" s="166">
        <f>F878+F883+F888+F893+F898+F903</f>
        <v>127.1</v>
      </c>
      <c r="G873" s="166">
        <f>F873/F872*100</f>
        <v>3.7961829097099846</v>
      </c>
      <c r="H873" s="166">
        <f t="shared" si="400"/>
        <v>-82.777777777777771</v>
      </c>
    </row>
    <row r="874" spans="1:8" s="9" customFormat="1" x14ac:dyDescent="0.25">
      <c r="A874" s="399"/>
      <c r="B874" s="401"/>
      <c r="C874" s="229" t="s">
        <v>854</v>
      </c>
      <c r="D874" s="166">
        <f>D879+D884+D889</f>
        <v>0</v>
      </c>
      <c r="E874" s="166">
        <f>D874/D872*100</f>
        <v>0</v>
      </c>
      <c r="F874" s="166">
        <f>F879+F889+F894+F899+F904</f>
        <v>0</v>
      </c>
      <c r="G874" s="166">
        <f>F874/F872*100</f>
        <v>0</v>
      </c>
      <c r="H874" s="166" t="s">
        <v>97</v>
      </c>
    </row>
    <row r="875" spans="1:8" s="9" customFormat="1" x14ac:dyDescent="0.25">
      <c r="A875" s="399"/>
      <c r="B875" s="401"/>
      <c r="C875" s="229" t="s">
        <v>855</v>
      </c>
      <c r="D875" s="166">
        <f>D880+D885+D890+D895+D900+D905</f>
        <v>16187.2</v>
      </c>
      <c r="E875" s="166">
        <f>D875/D872*100</f>
        <v>95.639637936331624</v>
      </c>
      <c r="F875" s="166">
        <f>F880+F885+F890+F895+F900+F905</f>
        <v>3221</v>
      </c>
      <c r="G875" s="166">
        <f>F875/F872*100</f>
        <v>96.203817090290016</v>
      </c>
      <c r="H875" s="166">
        <f t="shared" si="400"/>
        <v>-80.101561727784912</v>
      </c>
    </row>
    <row r="876" spans="1:8" s="9" customFormat="1" x14ac:dyDescent="0.25">
      <c r="A876" s="399"/>
      <c r="B876" s="402"/>
      <c r="C876" s="229" t="s">
        <v>856</v>
      </c>
      <c r="D876" s="166">
        <v>0</v>
      </c>
      <c r="E876" s="166">
        <f>D876/D872*100</f>
        <v>0</v>
      </c>
      <c r="F876" s="166">
        <v>0</v>
      </c>
      <c r="G876" s="166">
        <f>F876/F872*100</f>
        <v>0</v>
      </c>
      <c r="H876" s="166" t="s">
        <v>97</v>
      </c>
    </row>
    <row r="877" spans="1:8" s="9" customFormat="1" ht="15" customHeight="1" x14ac:dyDescent="0.25">
      <c r="A877" s="395" t="s">
        <v>492</v>
      </c>
      <c r="B877" s="394" t="s">
        <v>493</v>
      </c>
      <c r="C877" s="226" t="s">
        <v>852</v>
      </c>
      <c r="D877" s="192">
        <f>D878+D879+D880+D881</f>
        <v>10992</v>
      </c>
      <c r="E877" s="91">
        <f>E878+E879+E880+E881</f>
        <v>100</v>
      </c>
      <c r="F877" s="91">
        <f>F878+F879+F880+F881</f>
        <v>2199</v>
      </c>
      <c r="G877" s="91">
        <f>G878+G879+G880+G881</f>
        <v>100</v>
      </c>
      <c r="H877" s="91">
        <f t="shared" si="400"/>
        <v>-79.994541484716166</v>
      </c>
    </row>
    <row r="878" spans="1:8" s="9" customFormat="1" ht="15" customHeight="1" x14ac:dyDescent="0.25">
      <c r="A878" s="395"/>
      <c r="B878" s="392"/>
      <c r="C878" s="228" t="s">
        <v>853</v>
      </c>
      <c r="D878" s="192">
        <v>0</v>
      </c>
      <c r="E878" s="91">
        <f>D878/D877*100</f>
        <v>0</v>
      </c>
      <c r="F878" s="91">
        <v>0</v>
      </c>
      <c r="G878" s="91">
        <v>0</v>
      </c>
      <c r="H878" s="91" t="s">
        <v>97</v>
      </c>
    </row>
    <row r="879" spans="1:8" s="9" customFormat="1" ht="15" customHeight="1" x14ac:dyDescent="0.25">
      <c r="A879" s="395"/>
      <c r="B879" s="392"/>
      <c r="C879" s="226" t="s">
        <v>854</v>
      </c>
      <c r="D879" s="192">
        <v>0</v>
      </c>
      <c r="E879" s="91">
        <f>D879/D877*100</f>
        <v>0</v>
      </c>
      <c r="F879" s="91">
        <v>0</v>
      </c>
      <c r="G879" s="91">
        <f>F879/F877*100</f>
        <v>0</v>
      </c>
      <c r="H879" s="91" t="s">
        <v>97</v>
      </c>
    </row>
    <row r="880" spans="1:8" s="9" customFormat="1" ht="15" customHeight="1" x14ac:dyDescent="0.25">
      <c r="A880" s="395"/>
      <c r="B880" s="392"/>
      <c r="C880" s="226" t="s">
        <v>855</v>
      </c>
      <c r="D880" s="192">
        <v>10992</v>
      </c>
      <c r="E880" s="91">
        <f>D880/D877*100</f>
        <v>100</v>
      </c>
      <c r="F880" s="91">
        <v>2199</v>
      </c>
      <c r="G880" s="91">
        <f>F880/F877*100</f>
        <v>100</v>
      </c>
      <c r="H880" s="91">
        <f t="shared" si="400"/>
        <v>-79.994541484716166</v>
      </c>
    </row>
    <row r="881" spans="1:8" s="9" customFormat="1" ht="15" customHeight="1" x14ac:dyDescent="0.25">
      <c r="A881" s="395"/>
      <c r="B881" s="393"/>
      <c r="C881" s="226" t="s">
        <v>856</v>
      </c>
      <c r="D881" s="192">
        <v>0</v>
      </c>
      <c r="E881" s="91">
        <f>D881/D877*100</f>
        <v>0</v>
      </c>
      <c r="F881" s="91">
        <v>0</v>
      </c>
      <c r="G881" s="91">
        <f>F881/F877*100</f>
        <v>0</v>
      </c>
      <c r="H881" s="91" t="s">
        <v>97</v>
      </c>
    </row>
    <row r="882" spans="1:8" s="9" customFormat="1" ht="15" customHeight="1" x14ac:dyDescent="0.25">
      <c r="A882" s="395" t="s">
        <v>495</v>
      </c>
      <c r="B882" s="396" t="s">
        <v>164</v>
      </c>
      <c r="C882" s="226" t="s">
        <v>852</v>
      </c>
      <c r="D882" s="192">
        <f>D883+D884+D885+D886</f>
        <v>738</v>
      </c>
      <c r="E882" s="91">
        <f>E883+E884+E885+E886</f>
        <v>100</v>
      </c>
      <c r="F882" s="91">
        <f>F883+F884+F885+F886</f>
        <v>127.1</v>
      </c>
      <c r="G882" s="91">
        <f>G883+G884+G885+G886</f>
        <v>100</v>
      </c>
      <c r="H882" s="91">
        <f t="shared" si="400"/>
        <v>-82.777777777777771</v>
      </c>
    </row>
    <row r="883" spans="1:8" s="9" customFormat="1" ht="31.5" x14ac:dyDescent="0.25">
      <c r="A883" s="395"/>
      <c r="B883" s="397"/>
      <c r="C883" s="228" t="s">
        <v>853</v>
      </c>
      <c r="D883" s="192">
        <v>738</v>
      </c>
      <c r="E883" s="91">
        <f>D883/D882*100</f>
        <v>100</v>
      </c>
      <c r="F883" s="91">
        <v>127.1</v>
      </c>
      <c r="G883" s="91">
        <f>F883/F882*100</f>
        <v>100</v>
      </c>
      <c r="H883" s="91">
        <f>F883/D883*100-100</f>
        <v>-82.777777777777771</v>
      </c>
    </row>
    <row r="884" spans="1:8" s="9" customFormat="1" x14ac:dyDescent="0.25">
      <c r="A884" s="395"/>
      <c r="B884" s="397"/>
      <c r="C884" s="226" t="s">
        <v>854</v>
      </c>
      <c r="D884" s="192">
        <v>0</v>
      </c>
      <c r="E884" s="91">
        <f>D884/D883*100</f>
        <v>0</v>
      </c>
      <c r="F884" s="91">
        <v>0</v>
      </c>
      <c r="G884" s="91">
        <v>0</v>
      </c>
      <c r="H884" s="91" t="s">
        <v>97</v>
      </c>
    </row>
    <row r="885" spans="1:8" s="9" customFormat="1" x14ac:dyDescent="0.25">
      <c r="A885" s="395"/>
      <c r="B885" s="397"/>
      <c r="C885" s="226" t="s">
        <v>855</v>
      </c>
      <c r="D885" s="192">
        <v>0</v>
      </c>
      <c r="E885" s="91">
        <f>D885/D883*100</f>
        <v>0</v>
      </c>
      <c r="F885" s="91">
        <v>0</v>
      </c>
      <c r="G885" s="91">
        <f>F885/F883*100</f>
        <v>0</v>
      </c>
      <c r="H885" s="91" t="s">
        <v>97</v>
      </c>
    </row>
    <row r="886" spans="1:8" s="9" customFormat="1" x14ac:dyDescent="0.25">
      <c r="A886" s="395"/>
      <c r="B886" s="398"/>
      <c r="C886" s="226" t="s">
        <v>856</v>
      </c>
      <c r="D886" s="192">
        <v>0</v>
      </c>
      <c r="E886" s="91">
        <f>D886/D882*100</f>
        <v>0</v>
      </c>
      <c r="F886" s="91">
        <v>0</v>
      </c>
      <c r="G886" s="91">
        <f>F886/F882*100</f>
        <v>0</v>
      </c>
      <c r="H886" s="91" t="s">
        <v>97</v>
      </c>
    </row>
    <row r="887" spans="1:8" s="9" customFormat="1" ht="15" customHeight="1" x14ac:dyDescent="0.25">
      <c r="A887" s="395" t="s">
        <v>497</v>
      </c>
      <c r="B887" s="394" t="s">
        <v>912</v>
      </c>
      <c r="C887" s="226" t="s">
        <v>852</v>
      </c>
      <c r="D887" s="192">
        <f>D888+D889+D890+D891</f>
        <v>1724</v>
      </c>
      <c r="E887" s="91">
        <f>E888+E889+E890+E891</f>
        <v>100</v>
      </c>
      <c r="F887" s="91">
        <f>F888+F889+F890+F891</f>
        <v>340</v>
      </c>
      <c r="G887" s="91">
        <f>G888+G889+G890+G891</f>
        <v>100</v>
      </c>
      <c r="H887" s="91">
        <f t="shared" si="400"/>
        <v>-80.278422273781899</v>
      </c>
    </row>
    <row r="888" spans="1:8" s="9" customFormat="1" ht="31.5" x14ac:dyDescent="0.25">
      <c r="A888" s="395"/>
      <c r="B888" s="392"/>
      <c r="C888" s="228" t="s">
        <v>853</v>
      </c>
      <c r="D888" s="192">
        <v>0</v>
      </c>
      <c r="E888" s="91">
        <f>D888/D887*100</f>
        <v>0</v>
      </c>
      <c r="F888" s="91">
        <v>0</v>
      </c>
      <c r="G888" s="91">
        <v>0</v>
      </c>
      <c r="H888" s="91" t="s">
        <v>97</v>
      </c>
    </row>
    <row r="889" spans="1:8" s="9" customFormat="1" x14ac:dyDescent="0.25">
      <c r="A889" s="395"/>
      <c r="B889" s="392"/>
      <c r="C889" s="226" t="s">
        <v>854</v>
      </c>
      <c r="D889" s="192">
        <v>0</v>
      </c>
      <c r="E889" s="91">
        <f>D889/D887*100</f>
        <v>0</v>
      </c>
      <c r="F889" s="91">
        <v>0</v>
      </c>
      <c r="G889" s="91">
        <f>F889/F887*100</f>
        <v>0</v>
      </c>
      <c r="H889" s="91" t="s">
        <v>97</v>
      </c>
    </row>
    <row r="890" spans="1:8" s="9" customFormat="1" x14ac:dyDescent="0.25">
      <c r="A890" s="395"/>
      <c r="B890" s="392"/>
      <c r="C890" s="226" t="s">
        <v>855</v>
      </c>
      <c r="D890" s="192">
        <v>1724</v>
      </c>
      <c r="E890" s="91">
        <f>D890/D887*100</f>
        <v>100</v>
      </c>
      <c r="F890" s="91">
        <v>340</v>
      </c>
      <c r="G890" s="91">
        <f>F890/F887*100</f>
        <v>100</v>
      </c>
      <c r="H890" s="91">
        <f t="shared" si="400"/>
        <v>-80.278422273781899</v>
      </c>
    </row>
    <row r="891" spans="1:8" s="9" customFormat="1" x14ac:dyDescent="0.25">
      <c r="A891" s="395"/>
      <c r="B891" s="393"/>
      <c r="C891" s="226" t="s">
        <v>856</v>
      </c>
      <c r="D891" s="192">
        <v>0</v>
      </c>
      <c r="E891" s="91">
        <f>D891/D887*100</f>
        <v>0</v>
      </c>
      <c r="F891" s="91">
        <v>0</v>
      </c>
      <c r="G891" s="91">
        <f>F891/F887*100</f>
        <v>0</v>
      </c>
      <c r="H891" s="91" t="s">
        <v>97</v>
      </c>
    </row>
    <row r="892" spans="1:8" s="9" customFormat="1" x14ac:dyDescent="0.25">
      <c r="A892" s="395" t="s">
        <v>500</v>
      </c>
      <c r="B892" s="394" t="s">
        <v>913</v>
      </c>
      <c r="C892" s="226" t="s">
        <v>852</v>
      </c>
      <c r="D892" s="192">
        <f>D893+D894+D895+D896</f>
        <v>784</v>
      </c>
      <c r="E892" s="91">
        <f>E893+E894+E895+E896</f>
        <v>100</v>
      </c>
      <c r="F892" s="91">
        <f>F893+F894+F895+F896</f>
        <v>154</v>
      </c>
      <c r="G892" s="91">
        <f>G893+G894+G895+G896</f>
        <v>100</v>
      </c>
      <c r="H892" s="91">
        <f t="shared" si="400"/>
        <v>-80.357142857142861</v>
      </c>
    </row>
    <row r="893" spans="1:8" s="9" customFormat="1" ht="31.5" x14ac:dyDescent="0.25">
      <c r="A893" s="395"/>
      <c r="B893" s="392"/>
      <c r="C893" s="228" t="s">
        <v>853</v>
      </c>
      <c r="D893" s="192">
        <v>0</v>
      </c>
      <c r="E893" s="91">
        <f>D893/D892*100</f>
        <v>0</v>
      </c>
      <c r="F893" s="91">
        <v>0</v>
      </c>
      <c r="G893" s="91">
        <v>0</v>
      </c>
      <c r="H893" s="91" t="s">
        <v>97</v>
      </c>
    </row>
    <row r="894" spans="1:8" s="9" customFormat="1" x14ac:dyDescent="0.25">
      <c r="A894" s="395"/>
      <c r="B894" s="392"/>
      <c r="C894" s="226" t="s">
        <v>854</v>
      </c>
      <c r="D894" s="192">
        <v>0</v>
      </c>
      <c r="E894" s="91">
        <f>D894/D892*100</f>
        <v>0</v>
      </c>
      <c r="F894" s="91">
        <v>0</v>
      </c>
      <c r="G894" s="91">
        <f>F894/F892*100</f>
        <v>0</v>
      </c>
      <c r="H894" s="91" t="s">
        <v>97</v>
      </c>
    </row>
    <row r="895" spans="1:8" s="9" customFormat="1" x14ac:dyDescent="0.25">
      <c r="A895" s="395"/>
      <c r="B895" s="392"/>
      <c r="C895" s="226" t="s">
        <v>855</v>
      </c>
      <c r="D895" s="192">
        <v>784</v>
      </c>
      <c r="E895" s="91">
        <f>D895/D892*100</f>
        <v>100</v>
      </c>
      <c r="F895" s="91">
        <v>154</v>
      </c>
      <c r="G895" s="91">
        <f>F895/F892*100</f>
        <v>100</v>
      </c>
      <c r="H895" s="91">
        <f>F895/D895*100-100</f>
        <v>-80.357142857142861</v>
      </c>
    </row>
    <row r="896" spans="1:8" s="9" customFormat="1" x14ac:dyDescent="0.25">
      <c r="A896" s="395"/>
      <c r="B896" s="393"/>
      <c r="C896" s="226" t="s">
        <v>856</v>
      </c>
      <c r="D896" s="192">
        <v>0</v>
      </c>
      <c r="E896" s="91">
        <f>D896/D892*100</f>
        <v>0</v>
      </c>
      <c r="F896" s="91">
        <v>0</v>
      </c>
      <c r="G896" s="91">
        <f>F896/F892*100</f>
        <v>0</v>
      </c>
      <c r="H896" s="91" t="s">
        <v>97</v>
      </c>
    </row>
    <row r="897" spans="1:8" s="9" customFormat="1" ht="24.75" customHeight="1" x14ac:dyDescent="0.25">
      <c r="A897" s="395" t="s">
        <v>503</v>
      </c>
      <c r="B897" s="394" t="s">
        <v>914</v>
      </c>
      <c r="C897" s="226" t="s">
        <v>852</v>
      </c>
      <c r="D897" s="192">
        <f>D898+D899+D900+D901</f>
        <v>2683</v>
      </c>
      <c r="E897" s="91">
        <f>E898+E899+E900+E901</f>
        <v>100</v>
      </c>
      <c r="F897" s="91">
        <f>F898+F899+F900+F901</f>
        <v>528</v>
      </c>
      <c r="G897" s="91">
        <f>G898+G899+G900+G901</f>
        <v>100</v>
      </c>
      <c r="H897" s="91">
        <f t="shared" si="400"/>
        <v>-80.320536712635118</v>
      </c>
    </row>
    <row r="898" spans="1:8" s="9" customFormat="1" ht="30.75" customHeight="1" x14ac:dyDescent="0.25">
      <c r="A898" s="395"/>
      <c r="B898" s="392"/>
      <c r="C898" s="228" t="s">
        <v>853</v>
      </c>
      <c r="D898" s="192">
        <v>0</v>
      </c>
      <c r="E898" s="91">
        <f>D898/D897*100</f>
        <v>0</v>
      </c>
      <c r="F898" s="91">
        <v>0</v>
      </c>
      <c r="G898" s="91">
        <f>F898/F897*100</f>
        <v>0</v>
      </c>
      <c r="H898" s="91" t="s">
        <v>97</v>
      </c>
    </row>
    <row r="899" spans="1:8" s="9" customFormat="1" x14ac:dyDescent="0.25">
      <c r="A899" s="395"/>
      <c r="B899" s="392"/>
      <c r="C899" s="226" t="s">
        <v>854</v>
      </c>
      <c r="D899" s="192">
        <v>0</v>
      </c>
      <c r="E899" s="91">
        <f>D899/D897*100</f>
        <v>0</v>
      </c>
      <c r="F899" s="91">
        <v>0</v>
      </c>
      <c r="G899" s="91">
        <f>F899/F897*100</f>
        <v>0</v>
      </c>
      <c r="H899" s="91" t="s">
        <v>97</v>
      </c>
    </row>
    <row r="900" spans="1:8" s="9" customFormat="1" x14ac:dyDescent="0.25">
      <c r="A900" s="395"/>
      <c r="B900" s="392"/>
      <c r="C900" s="226" t="s">
        <v>855</v>
      </c>
      <c r="D900" s="192">
        <v>2683</v>
      </c>
      <c r="E900" s="91">
        <f>D900/D897*100</f>
        <v>100</v>
      </c>
      <c r="F900" s="91">
        <v>528</v>
      </c>
      <c r="G900" s="91">
        <f>F900/F897*100</f>
        <v>100</v>
      </c>
      <c r="H900" s="91">
        <f t="shared" si="400"/>
        <v>-80.320536712635118</v>
      </c>
    </row>
    <row r="901" spans="1:8" s="9" customFormat="1" x14ac:dyDescent="0.25">
      <c r="A901" s="395"/>
      <c r="B901" s="393"/>
      <c r="C901" s="226" t="s">
        <v>856</v>
      </c>
      <c r="D901" s="192">
        <v>0</v>
      </c>
      <c r="E901" s="91">
        <f>D901/D897*100</f>
        <v>0</v>
      </c>
      <c r="F901" s="91">
        <v>0</v>
      </c>
      <c r="G901" s="91">
        <f>F901/F897*100</f>
        <v>0</v>
      </c>
      <c r="H901" s="91" t="s">
        <v>97</v>
      </c>
    </row>
    <row r="902" spans="1:8" s="9" customFormat="1" ht="23.25" customHeight="1" x14ac:dyDescent="0.25">
      <c r="A902" s="395" t="s">
        <v>1367</v>
      </c>
      <c r="B902" s="394" t="s">
        <v>1366</v>
      </c>
      <c r="C902" s="226" t="s">
        <v>852</v>
      </c>
      <c r="D902" s="192">
        <f>D903+D904+D905+D906</f>
        <v>4.2</v>
      </c>
      <c r="E902" s="91">
        <f>E903+E904+E905+E906</f>
        <v>100</v>
      </c>
      <c r="F902" s="91">
        <f>F903+F904+F905+F906</f>
        <v>0</v>
      </c>
      <c r="G902" s="91">
        <v>0</v>
      </c>
      <c r="H902" s="91">
        <f t="shared" si="400"/>
        <v>-100</v>
      </c>
    </row>
    <row r="903" spans="1:8" s="9" customFormat="1" ht="33" customHeight="1" x14ac:dyDescent="0.25">
      <c r="A903" s="395"/>
      <c r="B903" s="392"/>
      <c r="C903" s="228" t="s">
        <v>853</v>
      </c>
      <c r="D903" s="192">
        <v>0</v>
      </c>
      <c r="E903" s="91">
        <f>D903/D902*100</f>
        <v>0</v>
      </c>
      <c r="F903" s="192">
        <v>0</v>
      </c>
      <c r="G903" s="192">
        <v>0</v>
      </c>
      <c r="H903" s="91" t="s">
        <v>97</v>
      </c>
    </row>
    <row r="904" spans="1:8" s="9" customFormat="1" ht="15.75" customHeight="1" x14ac:dyDescent="0.25">
      <c r="A904" s="395"/>
      <c r="B904" s="392"/>
      <c r="C904" s="226" t="s">
        <v>854</v>
      </c>
      <c r="D904" s="192">
        <v>0</v>
      </c>
      <c r="E904" s="91">
        <f>D904/D902*100</f>
        <v>0</v>
      </c>
      <c r="F904" s="192">
        <v>0</v>
      </c>
      <c r="G904" s="192">
        <v>0</v>
      </c>
      <c r="H904" s="91" t="s">
        <v>97</v>
      </c>
    </row>
    <row r="905" spans="1:8" s="9" customFormat="1" ht="15.75" customHeight="1" x14ac:dyDescent="0.25">
      <c r="A905" s="395"/>
      <c r="B905" s="392"/>
      <c r="C905" s="226" t="s">
        <v>855</v>
      </c>
      <c r="D905" s="192">
        <v>4.2</v>
      </c>
      <c r="E905" s="91">
        <f>D905/D902*100</f>
        <v>100</v>
      </c>
      <c r="F905" s="91">
        <v>0</v>
      </c>
      <c r="G905" s="91">
        <v>0</v>
      </c>
      <c r="H905" s="91">
        <f t="shared" si="400"/>
        <v>-100</v>
      </c>
    </row>
    <row r="906" spans="1:8" s="9" customFormat="1" ht="21" customHeight="1" x14ac:dyDescent="0.25">
      <c r="A906" s="395"/>
      <c r="B906" s="393"/>
      <c r="C906" s="226" t="s">
        <v>856</v>
      </c>
      <c r="D906" s="192">
        <v>0</v>
      </c>
      <c r="E906" s="91">
        <f>D906/D902*100</f>
        <v>0</v>
      </c>
      <c r="F906" s="91">
        <v>0</v>
      </c>
      <c r="G906" s="91">
        <v>0</v>
      </c>
      <c r="H906" s="91" t="s">
        <v>97</v>
      </c>
    </row>
    <row r="907" spans="1:8" s="34" customFormat="1" ht="15.75" customHeight="1" x14ac:dyDescent="0.25">
      <c r="A907" s="405" t="s">
        <v>506</v>
      </c>
      <c r="B907" s="430" t="s">
        <v>1202</v>
      </c>
      <c r="C907" s="152" t="s">
        <v>852</v>
      </c>
      <c r="D907" s="174">
        <f>SUM(D908:D911)</f>
        <v>165683</v>
      </c>
      <c r="E907" s="174">
        <f t="shared" ref="E907:G907" si="401">SUM(E908:E911)</f>
        <v>100</v>
      </c>
      <c r="F907" s="174">
        <f t="shared" si="401"/>
        <v>37106.5</v>
      </c>
      <c r="G907" s="174">
        <f t="shared" si="401"/>
        <v>100.00000000000001</v>
      </c>
      <c r="H907" s="174">
        <f t="shared" ref="H907:H963" si="402">F907/D907*100-100</f>
        <v>-77.60391832595981</v>
      </c>
    </row>
    <row r="908" spans="1:8" s="34" customFormat="1" ht="31.5" x14ac:dyDescent="0.25">
      <c r="A908" s="405"/>
      <c r="B908" s="431"/>
      <c r="C908" s="152" t="s">
        <v>853</v>
      </c>
      <c r="D908" s="174">
        <f>D913+D938+D948+D958</f>
        <v>142074</v>
      </c>
      <c r="E908" s="174">
        <f>D908/D907*100</f>
        <v>85.750499447740566</v>
      </c>
      <c r="F908" s="174">
        <f>F913+F938+F948+F958</f>
        <v>32373.000000000004</v>
      </c>
      <c r="G908" s="174">
        <f>F908/F907*100</f>
        <v>87.243474862894658</v>
      </c>
      <c r="H908" s="174">
        <f t="shared" si="402"/>
        <v>-77.213987077156972</v>
      </c>
    </row>
    <row r="909" spans="1:8" s="34" customFormat="1" x14ac:dyDescent="0.25">
      <c r="A909" s="405"/>
      <c r="B909" s="431"/>
      <c r="C909" s="152" t="s">
        <v>854</v>
      </c>
      <c r="D909" s="174">
        <v>0</v>
      </c>
      <c r="E909" s="174">
        <v>0</v>
      </c>
      <c r="F909" s="174">
        <v>0</v>
      </c>
      <c r="G909" s="174">
        <v>0</v>
      </c>
      <c r="H909" s="174" t="s">
        <v>97</v>
      </c>
    </row>
    <row r="910" spans="1:8" s="34" customFormat="1" x14ac:dyDescent="0.25">
      <c r="A910" s="405"/>
      <c r="B910" s="431"/>
      <c r="C910" s="152" t="s">
        <v>855</v>
      </c>
      <c r="D910" s="174">
        <v>0</v>
      </c>
      <c r="E910" s="174">
        <v>0</v>
      </c>
      <c r="F910" s="174">
        <v>0</v>
      </c>
      <c r="G910" s="174">
        <v>0</v>
      </c>
      <c r="H910" s="174" t="s">
        <v>97</v>
      </c>
    </row>
    <row r="911" spans="1:8" s="34" customFormat="1" x14ac:dyDescent="0.25">
      <c r="A911" s="405"/>
      <c r="B911" s="432"/>
      <c r="C911" s="152" t="s">
        <v>856</v>
      </c>
      <c r="D911" s="174">
        <f>D916</f>
        <v>23609</v>
      </c>
      <c r="E911" s="174">
        <f>D911/D907*100</f>
        <v>14.249500552259436</v>
      </c>
      <c r="F911" s="174">
        <f>F916</f>
        <v>4733.5</v>
      </c>
      <c r="G911" s="174">
        <f>F911/F907*100</f>
        <v>12.75652513710536</v>
      </c>
      <c r="H911" s="174">
        <f t="shared" si="402"/>
        <v>-79.950442627811427</v>
      </c>
    </row>
    <row r="912" spans="1:8" s="34" customFormat="1" x14ac:dyDescent="0.25">
      <c r="A912" s="419" t="s">
        <v>514</v>
      </c>
      <c r="B912" s="420" t="s">
        <v>915</v>
      </c>
      <c r="C912" s="146" t="s">
        <v>852</v>
      </c>
      <c r="D912" s="177">
        <f>SUM(D913:D916)</f>
        <v>156483</v>
      </c>
      <c r="E912" s="177">
        <f t="shared" ref="E912:F912" si="403">SUM(E913:E916)</f>
        <v>100</v>
      </c>
      <c r="F912" s="177">
        <f t="shared" si="403"/>
        <v>35853.4</v>
      </c>
      <c r="G912" s="177">
        <f>SUM(G913:G916)</f>
        <v>100</v>
      </c>
      <c r="H912" s="177">
        <f t="shared" si="402"/>
        <v>-77.087990388732322</v>
      </c>
    </row>
    <row r="913" spans="1:8" s="34" customFormat="1" ht="31.5" x14ac:dyDescent="0.25">
      <c r="A913" s="419"/>
      <c r="B913" s="420"/>
      <c r="C913" s="146" t="s">
        <v>853</v>
      </c>
      <c r="D913" s="177">
        <f>D918+D923+D928</f>
        <v>132874</v>
      </c>
      <c r="E913" s="177">
        <f>D913/D912*100</f>
        <v>84.912738124908145</v>
      </c>
      <c r="F913" s="177">
        <f t="shared" ref="F913" si="404">F918+F923+F928</f>
        <v>31119.9</v>
      </c>
      <c r="G913" s="177">
        <f>F913/F912*100</f>
        <v>86.797625887642454</v>
      </c>
      <c r="H913" s="177">
        <f t="shared" si="402"/>
        <v>-76.579391002001898</v>
      </c>
    </row>
    <row r="914" spans="1:8" s="34" customFormat="1" x14ac:dyDescent="0.25">
      <c r="A914" s="419"/>
      <c r="B914" s="420"/>
      <c r="C914" s="146" t="s">
        <v>854</v>
      </c>
      <c r="D914" s="177">
        <v>0</v>
      </c>
      <c r="E914" s="177">
        <v>0</v>
      </c>
      <c r="F914" s="177">
        <v>0</v>
      </c>
      <c r="G914" s="177">
        <v>0</v>
      </c>
      <c r="H914" s="177" t="s">
        <v>97</v>
      </c>
    </row>
    <row r="915" spans="1:8" s="34" customFormat="1" x14ac:dyDescent="0.25">
      <c r="A915" s="419"/>
      <c r="B915" s="420"/>
      <c r="C915" s="146" t="s">
        <v>855</v>
      </c>
      <c r="D915" s="177">
        <v>0</v>
      </c>
      <c r="E915" s="177">
        <v>0</v>
      </c>
      <c r="F915" s="177">
        <v>0</v>
      </c>
      <c r="G915" s="177">
        <v>0</v>
      </c>
      <c r="H915" s="177" t="s">
        <v>97</v>
      </c>
    </row>
    <row r="916" spans="1:8" s="34" customFormat="1" x14ac:dyDescent="0.25">
      <c r="A916" s="419"/>
      <c r="B916" s="420"/>
      <c r="C916" s="146" t="s">
        <v>856</v>
      </c>
      <c r="D916" s="177">
        <f>D921</f>
        <v>23609</v>
      </c>
      <c r="E916" s="177">
        <f>D916/D912*100</f>
        <v>15.087261875091862</v>
      </c>
      <c r="F916" s="177">
        <f>F921</f>
        <v>4733.5</v>
      </c>
      <c r="G916" s="177">
        <f>F916/F912*100</f>
        <v>13.202374112357546</v>
      </c>
      <c r="H916" s="177">
        <f t="shared" si="402"/>
        <v>-79.950442627811427</v>
      </c>
    </row>
    <row r="917" spans="1:8" s="34" customFormat="1" x14ac:dyDescent="0.25">
      <c r="A917" s="407" t="s">
        <v>517</v>
      </c>
      <c r="B917" s="408" t="s">
        <v>531</v>
      </c>
      <c r="C917" s="145" t="s">
        <v>852</v>
      </c>
      <c r="D917" s="179">
        <f>SUM(D918:D921)</f>
        <v>146438</v>
      </c>
      <c r="E917" s="179">
        <f t="shared" ref="E917:G917" si="405">SUM(E918:E921)</f>
        <v>100</v>
      </c>
      <c r="F917" s="179">
        <f>SUM(F918:F921)</f>
        <v>35095.800000000003</v>
      </c>
      <c r="G917" s="179">
        <f t="shared" si="405"/>
        <v>99.999999999999986</v>
      </c>
      <c r="H917" s="179">
        <f t="shared" si="402"/>
        <v>-76.03367978257009</v>
      </c>
    </row>
    <row r="918" spans="1:8" s="34" customFormat="1" ht="31.5" x14ac:dyDescent="0.25">
      <c r="A918" s="407"/>
      <c r="B918" s="408"/>
      <c r="C918" s="145" t="s">
        <v>853</v>
      </c>
      <c r="D918" s="179">
        <v>122829</v>
      </c>
      <c r="E918" s="179">
        <f>D918/D917*100</f>
        <v>83.877818598997536</v>
      </c>
      <c r="F918" s="179">
        <v>30362.3</v>
      </c>
      <c r="G918" s="179">
        <f>F918/F917*100</f>
        <v>86.512631141048203</v>
      </c>
      <c r="H918" s="179">
        <f t="shared" si="402"/>
        <v>-75.280837587214748</v>
      </c>
    </row>
    <row r="919" spans="1:8" s="34" customFormat="1" x14ac:dyDescent="0.25">
      <c r="A919" s="407"/>
      <c r="B919" s="408"/>
      <c r="C919" s="145" t="s">
        <v>854</v>
      </c>
      <c r="D919" s="179">
        <v>0</v>
      </c>
      <c r="E919" s="179">
        <v>0</v>
      </c>
      <c r="F919" s="179">
        <v>0</v>
      </c>
      <c r="G919" s="179">
        <v>0</v>
      </c>
      <c r="H919" s="179" t="s">
        <v>97</v>
      </c>
    </row>
    <row r="920" spans="1:8" s="34" customFormat="1" x14ac:dyDescent="0.25">
      <c r="A920" s="407"/>
      <c r="B920" s="408"/>
      <c r="C920" s="145" t="s">
        <v>855</v>
      </c>
      <c r="D920" s="179">
        <v>0</v>
      </c>
      <c r="E920" s="179">
        <v>0</v>
      </c>
      <c r="F920" s="179">
        <v>0</v>
      </c>
      <c r="G920" s="179">
        <v>0</v>
      </c>
      <c r="H920" s="179" t="s">
        <v>97</v>
      </c>
    </row>
    <row r="921" spans="1:8" s="34" customFormat="1" x14ac:dyDescent="0.25">
      <c r="A921" s="407"/>
      <c r="B921" s="408"/>
      <c r="C921" s="145" t="s">
        <v>856</v>
      </c>
      <c r="D921" s="179">
        <v>23609</v>
      </c>
      <c r="E921" s="179">
        <f>D921/D917*100</f>
        <v>16.122181401002472</v>
      </c>
      <c r="F921" s="179">
        <v>4733.5</v>
      </c>
      <c r="G921" s="179">
        <f>F921/F917*100</f>
        <v>13.487368858951781</v>
      </c>
      <c r="H921" s="179">
        <f t="shared" si="402"/>
        <v>-79.950442627811427</v>
      </c>
    </row>
    <row r="922" spans="1:8" s="34" customFormat="1" x14ac:dyDescent="0.25">
      <c r="A922" s="407" t="s">
        <v>520</v>
      </c>
      <c r="B922" s="408" t="s">
        <v>916</v>
      </c>
      <c r="C922" s="145" t="s">
        <v>852</v>
      </c>
      <c r="D922" s="179">
        <f>SUM(D923:D926)</f>
        <v>5100</v>
      </c>
      <c r="E922" s="179">
        <f t="shared" ref="E922:G922" si="406">SUM(E923:E926)</f>
        <v>100</v>
      </c>
      <c r="F922" s="179">
        <f t="shared" si="406"/>
        <v>67.7</v>
      </c>
      <c r="G922" s="179">
        <f t="shared" si="406"/>
        <v>100</v>
      </c>
      <c r="H922" s="179">
        <f t="shared" si="402"/>
        <v>-98.672549019607843</v>
      </c>
    </row>
    <row r="923" spans="1:8" s="34" customFormat="1" ht="31.5" x14ac:dyDescent="0.25">
      <c r="A923" s="407"/>
      <c r="B923" s="408"/>
      <c r="C923" s="145" t="s">
        <v>853</v>
      </c>
      <c r="D923" s="179">
        <v>5100</v>
      </c>
      <c r="E923" s="179">
        <f>D923/D922*100</f>
        <v>100</v>
      </c>
      <c r="F923" s="179">
        <v>67.7</v>
      </c>
      <c r="G923" s="179">
        <f>F923/F922*100</f>
        <v>100</v>
      </c>
      <c r="H923" s="179">
        <f t="shared" si="402"/>
        <v>-98.672549019607843</v>
      </c>
    </row>
    <row r="924" spans="1:8" s="34" customFormat="1" x14ac:dyDescent="0.25">
      <c r="A924" s="407"/>
      <c r="B924" s="408"/>
      <c r="C924" s="145" t="s">
        <v>854</v>
      </c>
      <c r="D924" s="179">
        <v>0</v>
      </c>
      <c r="E924" s="179">
        <v>0</v>
      </c>
      <c r="F924" s="179">
        <v>0</v>
      </c>
      <c r="G924" s="179">
        <v>0</v>
      </c>
      <c r="H924" s="179" t="s">
        <v>97</v>
      </c>
    </row>
    <row r="925" spans="1:8" s="34" customFormat="1" x14ac:dyDescent="0.25">
      <c r="A925" s="407"/>
      <c r="B925" s="408"/>
      <c r="C925" s="145" t="s">
        <v>855</v>
      </c>
      <c r="D925" s="179">
        <v>0</v>
      </c>
      <c r="E925" s="179">
        <v>0</v>
      </c>
      <c r="F925" s="179">
        <v>0</v>
      </c>
      <c r="G925" s="179">
        <v>0</v>
      </c>
      <c r="H925" s="179" t="s">
        <v>97</v>
      </c>
    </row>
    <row r="926" spans="1:8" s="34" customFormat="1" x14ac:dyDescent="0.25">
      <c r="A926" s="407"/>
      <c r="B926" s="408"/>
      <c r="C926" s="145" t="s">
        <v>856</v>
      </c>
      <c r="D926" s="179">
        <v>0</v>
      </c>
      <c r="E926" s="179">
        <v>0</v>
      </c>
      <c r="F926" s="179">
        <v>0</v>
      </c>
      <c r="G926" s="179">
        <v>0</v>
      </c>
      <c r="H926" s="179" t="s">
        <v>97</v>
      </c>
    </row>
    <row r="927" spans="1:8" s="34" customFormat="1" x14ac:dyDescent="0.25">
      <c r="A927" s="407" t="s">
        <v>523</v>
      </c>
      <c r="B927" s="408" t="s">
        <v>105</v>
      </c>
      <c r="C927" s="145" t="s">
        <v>852</v>
      </c>
      <c r="D927" s="179">
        <f>SUM(D928:D931)</f>
        <v>4945</v>
      </c>
      <c r="E927" s="179">
        <f t="shared" ref="E927:G927" si="407">SUM(E928:E931)</f>
        <v>100</v>
      </c>
      <c r="F927" s="179">
        <f t="shared" si="407"/>
        <v>689.9</v>
      </c>
      <c r="G927" s="179">
        <f t="shared" si="407"/>
        <v>100</v>
      </c>
      <c r="H927" s="179">
        <f t="shared" si="402"/>
        <v>-86.048533872598583</v>
      </c>
    </row>
    <row r="928" spans="1:8" s="34" customFormat="1" ht="31.5" x14ac:dyDescent="0.25">
      <c r="A928" s="407"/>
      <c r="B928" s="408"/>
      <c r="C928" s="145" t="s">
        <v>853</v>
      </c>
      <c r="D928" s="179">
        <v>4945</v>
      </c>
      <c r="E928" s="179">
        <f>D928/D927*100</f>
        <v>100</v>
      </c>
      <c r="F928" s="179">
        <v>689.9</v>
      </c>
      <c r="G928" s="179">
        <f>F928/F927*100</f>
        <v>100</v>
      </c>
      <c r="H928" s="179">
        <f t="shared" si="402"/>
        <v>-86.048533872598583</v>
      </c>
    </row>
    <row r="929" spans="1:8" s="34" customFormat="1" x14ac:dyDescent="0.25">
      <c r="A929" s="407"/>
      <c r="B929" s="408"/>
      <c r="C929" s="145" t="s">
        <v>854</v>
      </c>
      <c r="D929" s="179">
        <v>0</v>
      </c>
      <c r="E929" s="179">
        <v>0</v>
      </c>
      <c r="F929" s="179">
        <v>0</v>
      </c>
      <c r="G929" s="179">
        <v>0</v>
      </c>
      <c r="H929" s="179" t="s">
        <v>97</v>
      </c>
    </row>
    <row r="930" spans="1:8" s="34" customFormat="1" x14ac:dyDescent="0.25">
      <c r="A930" s="407"/>
      <c r="B930" s="408"/>
      <c r="C930" s="145" t="s">
        <v>855</v>
      </c>
      <c r="D930" s="179">
        <v>0</v>
      </c>
      <c r="E930" s="179">
        <v>0</v>
      </c>
      <c r="F930" s="179">
        <v>0</v>
      </c>
      <c r="G930" s="179">
        <v>0</v>
      </c>
      <c r="H930" s="179" t="s">
        <v>97</v>
      </c>
    </row>
    <row r="931" spans="1:8" s="34" customFormat="1" x14ac:dyDescent="0.25">
      <c r="A931" s="407"/>
      <c r="B931" s="408"/>
      <c r="C931" s="145" t="s">
        <v>856</v>
      </c>
      <c r="D931" s="179">
        <v>0</v>
      </c>
      <c r="E931" s="179">
        <v>0</v>
      </c>
      <c r="F931" s="179">
        <v>0</v>
      </c>
      <c r="G931" s="179">
        <v>0</v>
      </c>
      <c r="H931" s="179" t="s">
        <v>97</v>
      </c>
    </row>
    <row r="932" spans="1:8" s="34" customFormat="1" ht="18" hidden="1" customHeight="1" x14ac:dyDescent="0.25">
      <c r="A932" s="407" t="s">
        <v>525</v>
      </c>
      <c r="B932" s="408" t="s">
        <v>917</v>
      </c>
      <c r="C932" s="145" t="s">
        <v>852</v>
      </c>
      <c r="D932" s="179" t="s">
        <v>1198</v>
      </c>
      <c r="E932" s="179" t="s">
        <v>1198</v>
      </c>
      <c r="F932" s="179" t="s">
        <v>1198</v>
      </c>
      <c r="G932" s="179" t="s">
        <v>1198</v>
      </c>
      <c r="H932" s="179" t="s">
        <v>1198</v>
      </c>
    </row>
    <row r="933" spans="1:8" s="34" customFormat="1" ht="28.5" hidden="1" customHeight="1" x14ac:dyDescent="0.25">
      <c r="A933" s="407"/>
      <c r="B933" s="408"/>
      <c r="C933" s="145" t="s">
        <v>853</v>
      </c>
      <c r="D933" s="179" t="s">
        <v>1198</v>
      </c>
      <c r="E933" s="179" t="s">
        <v>1198</v>
      </c>
      <c r="F933" s="179" t="s">
        <v>1198</v>
      </c>
      <c r="G933" s="179" t="s">
        <v>1198</v>
      </c>
      <c r="H933" s="179" t="s">
        <v>1198</v>
      </c>
    </row>
    <row r="934" spans="1:8" s="34" customFormat="1" ht="22.5" hidden="1" customHeight="1" x14ac:dyDescent="0.25">
      <c r="A934" s="407"/>
      <c r="B934" s="408"/>
      <c r="C934" s="145" t="s">
        <v>854</v>
      </c>
      <c r="D934" s="179" t="s">
        <v>1198</v>
      </c>
      <c r="E934" s="179" t="s">
        <v>1198</v>
      </c>
      <c r="F934" s="179" t="s">
        <v>1198</v>
      </c>
      <c r="G934" s="179" t="s">
        <v>1198</v>
      </c>
      <c r="H934" s="179" t="s">
        <v>1198</v>
      </c>
    </row>
    <row r="935" spans="1:8" s="34" customFormat="1" hidden="1" x14ac:dyDescent="0.25">
      <c r="A935" s="407"/>
      <c r="B935" s="408"/>
      <c r="C935" s="145" t="s">
        <v>855</v>
      </c>
      <c r="D935" s="179" t="s">
        <v>1198</v>
      </c>
      <c r="E935" s="179" t="s">
        <v>1198</v>
      </c>
      <c r="F935" s="179" t="s">
        <v>1198</v>
      </c>
      <c r="G935" s="179" t="s">
        <v>1198</v>
      </c>
      <c r="H935" s="179" t="s">
        <v>1198</v>
      </c>
    </row>
    <row r="936" spans="1:8" s="34" customFormat="1" hidden="1" x14ac:dyDescent="0.25">
      <c r="A936" s="407"/>
      <c r="B936" s="408"/>
      <c r="C936" s="145" t="s">
        <v>856</v>
      </c>
      <c r="D936" s="179" t="s">
        <v>1198</v>
      </c>
      <c r="E936" s="179" t="s">
        <v>1198</v>
      </c>
      <c r="F936" s="179" t="s">
        <v>1198</v>
      </c>
      <c r="G936" s="179" t="s">
        <v>1198</v>
      </c>
      <c r="H936" s="179" t="s">
        <v>1198</v>
      </c>
    </row>
    <row r="937" spans="1:8" s="34" customFormat="1" x14ac:dyDescent="0.25">
      <c r="A937" s="419" t="s">
        <v>528</v>
      </c>
      <c r="B937" s="420" t="s">
        <v>918</v>
      </c>
      <c r="C937" s="146" t="s">
        <v>852</v>
      </c>
      <c r="D937" s="177">
        <f>SUM(D938:D941)</f>
        <v>1440</v>
      </c>
      <c r="E937" s="177">
        <f t="shared" ref="E937:G937" si="408">SUM(E938:E941)</f>
        <v>100</v>
      </c>
      <c r="F937" s="177">
        <f t="shared" si="408"/>
        <v>49</v>
      </c>
      <c r="G937" s="177">
        <f t="shared" si="408"/>
        <v>100</v>
      </c>
      <c r="H937" s="177">
        <f t="shared" si="402"/>
        <v>-96.597222222222229</v>
      </c>
    </row>
    <row r="938" spans="1:8" s="34" customFormat="1" ht="31.5" x14ac:dyDescent="0.25">
      <c r="A938" s="419"/>
      <c r="B938" s="420"/>
      <c r="C938" s="146" t="s">
        <v>853</v>
      </c>
      <c r="D938" s="177">
        <f>D943</f>
        <v>1440</v>
      </c>
      <c r="E938" s="177">
        <f t="shared" ref="E938:G938" si="409">E943</f>
        <v>100</v>
      </c>
      <c r="F938" s="177">
        <f t="shared" si="409"/>
        <v>49</v>
      </c>
      <c r="G938" s="177">
        <f t="shared" si="409"/>
        <v>100</v>
      </c>
      <c r="H938" s="177">
        <f t="shared" si="402"/>
        <v>-96.597222222222229</v>
      </c>
    </row>
    <row r="939" spans="1:8" s="34" customFormat="1" x14ac:dyDescent="0.25">
      <c r="A939" s="419"/>
      <c r="B939" s="420"/>
      <c r="C939" s="146" t="s">
        <v>854</v>
      </c>
      <c r="D939" s="177">
        <v>0</v>
      </c>
      <c r="E939" s="177">
        <v>0</v>
      </c>
      <c r="F939" s="177">
        <v>0</v>
      </c>
      <c r="G939" s="177">
        <v>0</v>
      </c>
      <c r="H939" s="177" t="s">
        <v>97</v>
      </c>
    </row>
    <row r="940" spans="1:8" s="34" customFormat="1" x14ac:dyDescent="0.25">
      <c r="A940" s="419"/>
      <c r="B940" s="420"/>
      <c r="C940" s="146" t="s">
        <v>855</v>
      </c>
      <c r="D940" s="177">
        <v>0</v>
      </c>
      <c r="E940" s="177">
        <v>0</v>
      </c>
      <c r="F940" s="177">
        <v>0</v>
      </c>
      <c r="G940" s="177">
        <v>0</v>
      </c>
      <c r="H940" s="177" t="s">
        <v>97</v>
      </c>
    </row>
    <row r="941" spans="1:8" s="34" customFormat="1" x14ac:dyDescent="0.25">
      <c r="A941" s="419"/>
      <c r="B941" s="420"/>
      <c r="C941" s="146" t="s">
        <v>856</v>
      </c>
      <c r="D941" s="177">
        <v>0</v>
      </c>
      <c r="E941" s="177">
        <v>0</v>
      </c>
      <c r="F941" s="177">
        <v>0</v>
      </c>
      <c r="G941" s="177">
        <v>0</v>
      </c>
      <c r="H941" s="177" t="s">
        <v>97</v>
      </c>
    </row>
    <row r="942" spans="1:8" s="34" customFormat="1" x14ac:dyDescent="0.25">
      <c r="A942" s="407" t="s">
        <v>1368</v>
      </c>
      <c r="B942" s="408" t="s">
        <v>105</v>
      </c>
      <c r="C942" s="145" t="s">
        <v>852</v>
      </c>
      <c r="D942" s="179">
        <f>SUM(D943:D946)</f>
        <v>1440</v>
      </c>
      <c r="E942" s="179">
        <f t="shared" ref="E942:G942" si="410">SUM(E943:E946)</f>
        <v>100</v>
      </c>
      <c r="F942" s="179">
        <f t="shared" si="410"/>
        <v>49</v>
      </c>
      <c r="G942" s="179">
        <f t="shared" si="410"/>
        <v>100</v>
      </c>
      <c r="H942" s="179">
        <f t="shared" si="402"/>
        <v>-96.597222222222229</v>
      </c>
    </row>
    <row r="943" spans="1:8" s="34" customFormat="1" ht="31.5" x14ac:dyDescent="0.25">
      <c r="A943" s="407"/>
      <c r="B943" s="408"/>
      <c r="C943" s="145" t="s">
        <v>853</v>
      </c>
      <c r="D943" s="179">
        <v>1440</v>
      </c>
      <c r="E943" s="179">
        <f>D943/D942*100</f>
        <v>100</v>
      </c>
      <c r="F943" s="179">
        <v>49</v>
      </c>
      <c r="G943" s="179">
        <f>F943/F942*100</f>
        <v>100</v>
      </c>
      <c r="H943" s="179">
        <f t="shared" si="402"/>
        <v>-96.597222222222229</v>
      </c>
    </row>
    <row r="944" spans="1:8" s="34" customFormat="1" x14ac:dyDescent="0.25">
      <c r="A944" s="407"/>
      <c r="B944" s="408"/>
      <c r="C944" s="145" t="s">
        <v>854</v>
      </c>
      <c r="D944" s="179">
        <v>0</v>
      </c>
      <c r="E944" s="179">
        <v>0</v>
      </c>
      <c r="F944" s="179">
        <v>0</v>
      </c>
      <c r="G944" s="179">
        <v>0</v>
      </c>
      <c r="H944" s="179" t="s">
        <v>97</v>
      </c>
    </row>
    <row r="945" spans="1:8" s="34" customFormat="1" x14ac:dyDescent="0.25">
      <c r="A945" s="407"/>
      <c r="B945" s="408"/>
      <c r="C945" s="145" t="s">
        <v>855</v>
      </c>
      <c r="D945" s="179">
        <v>0</v>
      </c>
      <c r="E945" s="179">
        <v>0</v>
      </c>
      <c r="F945" s="179">
        <v>0</v>
      </c>
      <c r="G945" s="179">
        <v>0</v>
      </c>
      <c r="H945" s="179" t="s">
        <v>97</v>
      </c>
    </row>
    <row r="946" spans="1:8" s="34" customFormat="1" x14ac:dyDescent="0.25">
      <c r="A946" s="407"/>
      <c r="B946" s="408"/>
      <c r="C946" s="145" t="s">
        <v>856</v>
      </c>
      <c r="D946" s="179">
        <v>0</v>
      </c>
      <c r="E946" s="179">
        <v>0</v>
      </c>
      <c r="F946" s="179">
        <v>0</v>
      </c>
      <c r="G946" s="179">
        <v>0</v>
      </c>
      <c r="H946" s="179" t="s">
        <v>97</v>
      </c>
    </row>
    <row r="947" spans="1:8" s="34" customFormat="1" x14ac:dyDescent="0.25">
      <c r="A947" s="419" t="s">
        <v>535</v>
      </c>
      <c r="B947" s="420" t="s">
        <v>919</v>
      </c>
      <c r="C947" s="146" t="s">
        <v>852</v>
      </c>
      <c r="D947" s="177">
        <f>SUM(D948:D951)</f>
        <v>2339</v>
      </c>
      <c r="E947" s="177">
        <f t="shared" ref="E947:G947" si="411">SUM(E948:E951)</f>
        <v>100</v>
      </c>
      <c r="F947" s="177">
        <f t="shared" si="411"/>
        <v>126.9</v>
      </c>
      <c r="G947" s="177">
        <f t="shared" si="411"/>
        <v>100</v>
      </c>
      <c r="H947" s="177">
        <f t="shared" si="402"/>
        <v>-94.574604531851222</v>
      </c>
    </row>
    <row r="948" spans="1:8" s="34" customFormat="1" ht="31.5" x14ac:dyDescent="0.25">
      <c r="A948" s="419"/>
      <c r="B948" s="420"/>
      <c r="C948" s="146" t="s">
        <v>853</v>
      </c>
      <c r="D948" s="177">
        <f>D953</f>
        <v>2339</v>
      </c>
      <c r="E948" s="177">
        <f>D948/D947*100</f>
        <v>100</v>
      </c>
      <c r="F948" s="177">
        <f t="shared" ref="F948" si="412">F953</f>
        <v>126.9</v>
      </c>
      <c r="G948" s="177">
        <f>F948/F947*100</f>
        <v>100</v>
      </c>
      <c r="H948" s="177">
        <f t="shared" si="402"/>
        <v>-94.574604531851222</v>
      </c>
    </row>
    <row r="949" spans="1:8" s="34" customFormat="1" x14ac:dyDescent="0.25">
      <c r="A949" s="419"/>
      <c r="B949" s="420"/>
      <c r="C949" s="146" t="s">
        <v>854</v>
      </c>
      <c r="D949" s="177">
        <v>0</v>
      </c>
      <c r="E949" s="177">
        <v>0</v>
      </c>
      <c r="F949" s="177">
        <v>0</v>
      </c>
      <c r="G949" s="177">
        <v>0</v>
      </c>
      <c r="H949" s="177" t="s">
        <v>97</v>
      </c>
    </row>
    <row r="950" spans="1:8" s="34" customFormat="1" x14ac:dyDescent="0.25">
      <c r="A950" s="419"/>
      <c r="B950" s="420"/>
      <c r="C950" s="146" t="s">
        <v>855</v>
      </c>
      <c r="D950" s="177">
        <v>0</v>
      </c>
      <c r="E950" s="177">
        <v>0</v>
      </c>
      <c r="F950" s="177">
        <v>0</v>
      </c>
      <c r="G950" s="177">
        <v>0</v>
      </c>
      <c r="H950" s="177" t="s">
        <v>97</v>
      </c>
    </row>
    <row r="951" spans="1:8" s="34" customFormat="1" x14ac:dyDescent="0.25">
      <c r="A951" s="419"/>
      <c r="B951" s="420"/>
      <c r="C951" s="146" t="s">
        <v>856</v>
      </c>
      <c r="D951" s="177">
        <v>0</v>
      </c>
      <c r="E951" s="177">
        <v>0</v>
      </c>
      <c r="F951" s="177">
        <v>0</v>
      </c>
      <c r="G951" s="177">
        <v>0</v>
      </c>
      <c r="H951" s="177" t="s">
        <v>97</v>
      </c>
    </row>
    <row r="952" spans="1:8" s="34" customFormat="1" x14ac:dyDescent="0.25">
      <c r="A952" s="407" t="s">
        <v>537</v>
      </c>
      <c r="B952" s="408" t="s">
        <v>105</v>
      </c>
      <c r="C952" s="145" t="s">
        <v>852</v>
      </c>
      <c r="D952" s="179">
        <v>2339</v>
      </c>
      <c r="E952" s="179">
        <v>100</v>
      </c>
      <c r="F952" s="179">
        <v>126.9</v>
      </c>
      <c r="G952" s="179">
        <v>100</v>
      </c>
      <c r="H952" s="179">
        <f t="shared" si="402"/>
        <v>-94.574604531851222</v>
      </c>
    </row>
    <row r="953" spans="1:8" s="34" customFormat="1" ht="31.5" x14ac:dyDescent="0.25">
      <c r="A953" s="407"/>
      <c r="B953" s="408"/>
      <c r="C953" s="145" t="s">
        <v>853</v>
      </c>
      <c r="D953" s="179">
        <v>2339</v>
      </c>
      <c r="E953" s="179">
        <f>D953/D952*100</f>
        <v>100</v>
      </c>
      <c r="F953" s="179">
        <v>126.9</v>
      </c>
      <c r="G953" s="179">
        <f>F953/F952*100</f>
        <v>100</v>
      </c>
      <c r="H953" s="179">
        <f t="shared" si="402"/>
        <v>-94.574604531851222</v>
      </c>
    </row>
    <row r="954" spans="1:8" s="34" customFormat="1" x14ac:dyDescent="0.25">
      <c r="A954" s="407"/>
      <c r="B954" s="408"/>
      <c r="C954" s="145" t="s">
        <v>854</v>
      </c>
      <c r="D954" s="179">
        <v>0</v>
      </c>
      <c r="E954" s="179">
        <v>0</v>
      </c>
      <c r="F954" s="179">
        <v>0</v>
      </c>
      <c r="G954" s="179">
        <v>0</v>
      </c>
      <c r="H954" s="179" t="s">
        <v>97</v>
      </c>
    </row>
    <row r="955" spans="1:8" s="34" customFormat="1" x14ac:dyDescent="0.25">
      <c r="A955" s="407"/>
      <c r="B955" s="408"/>
      <c r="C955" s="145" t="s">
        <v>855</v>
      </c>
      <c r="D955" s="179">
        <v>0</v>
      </c>
      <c r="E955" s="179">
        <v>0</v>
      </c>
      <c r="F955" s="179">
        <v>0</v>
      </c>
      <c r="G955" s="179">
        <v>0</v>
      </c>
      <c r="H955" s="179" t="s">
        <v>97</v>
      </c>
    </row>
    <row r="956" spans="1:8" s="34" customFormat="1" x14ac:dyDescent="0.25">
      <c r="A956" s="407"/>
      <c r="B956" s="408"/>
      <c r="C956" s="145" t="s">
        <v>856</v>
      </c>
      <c r="D956" s="179">
        <v>0</v>
      </c>
      <c r="E956" s="179">
        <v>0</v>
      </c>
      <c r="F956" s="179">
        <v>0</v>
      </c>
      <c r="G956" s="179">
        <v>0</v>
      </c>
      <c r="H956" s="179" t="s">
        <v>97</v>
      </c>
    </row>
    <row r="957" spans="1:8" s="34" customFormat="1" x14ac:dyDescent="0.25">
      <c r="A957" s="419" t="s">
        <v>540</v>
      </c>
      <c r="B957" s="420" t="s">
        <v>920</v>
      </c>
      <c r="C957" s="146" t="s">
        <v>852</v>
      </c>
      <c r="D957" s="177">
        <f>SUM(D958:D961)</f>
        <v>5421</v>
      </c>
      <c r="E957" s="177">
        <f t="shared" ref="E957:G957" si="413">SUM(E958:E961)</f>
        <v>100</v>
      </c>
      <c r="F957" s="177">
        <f t="shared" si="413"/>
        <v>1077.2</v>
      </c>
      <c r="G957" s="177">
        <f t="shared" si="413"/>
        <v>100</v>
      </c>
      <c r="H957" s="177">
        <f t="shared" si="402"/>
        <v>-80.129127467256964</v>
      </c>
    </row>
    <row r="958" spans="1:8" s="34" customFormat="1" ht="31.5" x14ac:dyDescent="0.25">
      <c r="A958" s="419"/>
      <c r="B958" s="420"/>
      <c r="C958" s="146" t="s">
        <v>853</v>
      </c>
      <c r="D958" s="177">
        <f>D963+D968</f>
        <v>5421</v>
      </c>
      <c r="E958" s="177">
        <f>D958/D957*100</f>
        <v>100</v>
      </c>
      <c r="F958" s="177">
        <f>F963+F968</f>
        <v>1077.2</v>
      </c>
      <c r="G958" s="177">
        <f>F958/F957*100</f>
        <v>100</v>
      </c>
      <c r="H958" s="177">
        <f t="shared" si="402"/>
        <v>-80.129127467256964</v>
      </c>
    </row>
    <row r="959" spans="1:8" s="34" customFormat="1" x14ac:dyDescent="0.25">
      <c r="A959" s="419"/>
      <c r="B959" s="420"/>
      <c r="C959" s="146" t="s">
        <v>854</v>
      </c>
      <c r="D959" s="177">
        <v>0</v>
      </c>
      <c r="E959" s="177">
        <v>0</v>
      </c>
      <c r="F959" s="177">
        <v>0</v>
      </c>
      <c r="G959" s="177">
        <v>0</v>
      </c>
      <c r="H959" s="177" t="s">
        <v>97</v>
      </c>
    </row>
    <row r="960" spans="1:8" s="34" customFormat="1" x14ac:dyDescent="0.25">
      <c r="A960" s="419"/>
      <c r="B960" s="420"/>
      <c r="C960" s="146" t="s">
        <v>855</v>
      </c>
      <c r="D960" s="177">
        <v>0</v>
      </c>
      <c r="E960" s="177">
        <v>0</v>
      </c>
      <c r="F960" s="177">
        <v>0</v>
      </c>
      <c r="G960" s="177">
        <v>0</v>
      </c>
      <c r="H960" s="177" t="s">
        <v>97</v>
      </c>
    </row>
    <row r="961" spans="1:8" s="34" customFormat="1" ht="26.25" customHeight="1" x14ac:dyDescent="0.25">
      <c r="A961" s="419"/>
      <c r="B961" s="420"/>
      <c r="C961" s="146" t="s">
        <v>856</v>
      </c>
      <c r="D961" s="177">
        <v>0</v>
      </c>
      <c r="E961" s="177">
        <v>0</v>
      </c>
      <c r="F961" s="177">
        <v>0</v>
      </c>
      <c r="G961" s="177">
        <v>0</v>
      </c>
      <c r="H961" s="177" t="s">
        <v>97</v>
      </c>
    </row>
    <row r="962" spans="1:8" s="34" customFormat="1" x14ac:dyDescent="0.25">
      <c r="A962" s="407" t="s">
        <v>543</v>
      </c>
      <c r="B962" s="408" t="s">
        <v>921</v>
      </c>
      <c r="C962" s="145" t="s">
        <v>852</v>
      </c>
      <c r="D962" s="179">
        <f>SUM(D963:D966)</f>
        <v>3933</v>
      </c>
      <c r="E962" s="179">
        <f t="shared" ref="E962:G962" si="414">SUM(E963:E966)</f>
        <v>100</v>
      </c>
      <c r="F962" s="179">
        <f t="shared" si="414"/>
        <v>817.4</v>
      </c>
      <c r="G962" s="179">
        <f t="shared" si="414"/>
        <v>100</v>
      </c>
      <c r="H962" s="179">
        <f t="shared" si="402"/>
        <v>-79.216882786676834</v>
      </c>
    </row>
    <row r="963" spans="1:8" s="34" customFormat="1" ht="31.5" x14ac:dyDescent="0.25">
      <c r="A963" s="407"/>
      <c r="B963" s="408"/>
      <c r="C963" s="145" t="s">
        <v>853</v>
      </c>
      <c r="D963" s="179">
        <v>3933</v>
      </c>
      <c r="E963" s="179">
        <f>D963/D962*100</f>
        <v>100</v>
      </c>
      <c r="F963" s="179">
        <v>817.4</v>
      </c>
      <c r="G963" s="179">
        <f>F963/F962*100</f>
        <v>100</v>
      </c>
      <c r="H963" s="179">
        <f t="shared" si="402"/>
        <v>-79.216882786676834</v>
      </c>
    </row>
    <row r="964" spans="1:8" s="34" customFormat="1" x14ac:dyDescent="0.25">
      <c r="A964" s="407"/>
      <c r="B964" s="408"/>
      <c r="C964" s="145" t="s">
        <v>854</v>
      </c>
      <c r="D964" s="179">
        <v>0</v>
      </c>
      <c r="E964" s="179">
        <v>0</v>
      </c>
      <c r="F964" s="179">
        <v>0</v>
      </c>
      <c r="G964" s="179">
        <v>0</v>
      </c>
      <c r="H964" s="179" t="s">
        <v>97</v>
      </c>
    </row>
    <row r="965" spans="1:8" s="34" customFormat="1" x14ac:dyDescent="0.25">
      <c r="A965" s="407"/>
      <c r="B965" s="408"/>
      <c r="C965" s="145" t="s">
        <v>855</v>
      </c>
      <c r="D965" s="179">
        <v>0</v>
      </c>
      <c r="E965" s="179">
        <v>0</v>
      </c>
      <c r="F965" s="179">
        <v>0</v>
      </c>
      <c r="G965" s="179">
        <v>0</v>
      </c>
      <c r="H965" s="179" t="s">
        <v>97</v>
      </c>
    </row>
    <row r="966" spans="1:8" s="34" customFormat="1" x14ac:dyDescent="0.25">
      <c r="A966" s="407"/>
      <c r="B966" s="408"/>
      <c r="C966" s="145" t="s">
        <v>856</v>
      </c>
      <c r="D966" s="179">
        <v>0</v>
      </c>
      <c r="E966" s="179">
        <v>0</v>
      </c>
      <c r="F966" s="179">
        <v>0</v>
      </c>
      <c r="G966" s="179">
        <v>0</v>
      </c>
      <c r="H966" s="179" t="s">
        <v>97</v>
      </c>
    </row>
    <row r="967" spans="1:8" s="34" customFormat="1" ht="18.75" customHeight="1" x14ac:dyDescent="0.25">
      <c r="A967" s="407" t="s">
        <v>544</v>
      </c>
      <c r="B967" s="408" t="s">
        <v>922</v>
      </c>
      <c r="C967" s="145" t="s">
        <v>852</v>
      </c>
      <c r="D967" s="179">
        <f>SUM(D968:D971)</f>
        <v>1488</v>
      </c>
      <c r="E967" s="179">
        <f t="shared" ref="E967:G967" si="415">SUM(E968:E971)</f>
        <v>100</v>
      </c>
      <c r="F967" s="179">
        <f t="shared" si="415"/>
        <v>259.8</v>
      </c>
      <c r="G967" s="179">
        <f t="shared" si="415"/>
        <v>100</v>
      </c>
      <c r="H967" s="179">
        <f>F967/D967*100-100</f>
        <v>-82.540322580645153</v>
      </c>
    </row>
    <row r="968" spans="1:8" s="34" customFormat="1" ht="37.5" customHeight="1" x14ac:dyDescent="0.25">
      <c r="A968" s="407"/>
      <c r="B968" s="408"/>
      <c r="C968" s="145" t="s">
        <v>853</v>
      </c>
      <c r="D968" s="179">
        <v>1488</v>
      </c>
      <c r="E968" s="179">
        <f>D968/D967*100</f>
        <v>100</v>
      </c>
      <c r="F968" s="179">
        <v>259.8</v>
      </c>
      <c r="G968" s="179">
        <f>F968/F967*100</f>
        <v>100</v>
      </c>
      <c r="H968" s="179">
        <f>F968/D968*100-100</f>
        <v>-82.540322580645153</v>
      </c>
    </row>
    <row r="969" spans="1:8" s="34" customFormat="1" ht="24.75" customHeight="1" x14ac:dyDescent="0.25">
      <c r="A969" s="407"/>
      <c r="B969" s="408"/>
      <c r="C969" s="145" t="s">
        <v>854</v>
      </c>
      <c r="D969" s="179">
        <v>0</v>
      </c>
      <c r="E969" s="179">
        <v>0</v>
      </c>
      <c r="F969" s="179">
        <v>0</v>
      </c>
      <c r="G969" s="179">
        <v>0</v>
      </c>
      <c r="H969" s="179" t="s">
        <v>97</v>
      </c>
    </row>
    <row r="970" spans="1:8" s="34" customFormat="1" ht="21.75" customHeight="1" x14ac:dyDescent="0.25">
      <c r="A970" s="407"/>
      <c r="B970" s="408"/>
      <c r="C970" s="145" t="s">
        <v>855</v>
      </c>
      <c r="D970" s="179">
        <v>0</v>
      </c>
      <c r="E970" s="179">
        <v>0</v>
      </c>
      <c r="F970" s="179">
        <v>0</v>
      </c>
      <c r="G970" s="179">
        <v>0</v>
      </c>
      <c r="H970" s="179" t="s">
        <v>97</v>
      </c>
    </row>
    <row r="971" spans="1:8" s="34" customFormat="1" ht="27" customHeight="1" x14ac:dyDescent="0.25">
      <c r="A971" s="407"/>
      <c r="B971" s="408"/>
      <c r="C971" s="145" t="s">
        <v>856</v>
      </c>
      <c r="D971" s="179">
        <v>0</v>
      </c>
      <c r="E971" s="179">
        <v>0</v>
      </c>
      <c r="F971" s="179">
        <v>0</v>
      </c>
      <c r="G971" s="179">
        <v>0</v>
      </c>
      <c r="H971" s="179" t="s">
        <v>97</v>
      </c>
    </row>
    <row r="972" spans="1:8" s="34" customFormat="1" ht="24.75" customHeight="1" x14ac:dyDescent="0.25">
      <c r="A972" s="405" t="s">
        <v>549</v>
      </c>
      <c r="B972" s="406" t="s">
        <v>1208</v>
      </c>
      <c r="C972" s="152" t="s">
        <v>852</v>
      </c>
      <c r="D972" s="174">
        <v>22406</v>
      </c>
      <c r="E972" s="174">
        <v>100</v>
      </c>
      <c r="F972" s="174">
        <v>5088.7</v>
      </c>
      <c r="G972" s="174">
        <v>100</v>
      </c>
      <c r="H972" s="174">
        <f>F972/D972*100-100</f>
        <v>-77.288672676961525</v>
      </c>
    </row>
    <row r="973" spans="1:8" s="34" customFormat="1" ht="33.75" customHeight="1" x14ac:dyDescent="0.25">
      <c r="A973" s="405"/>
      <c r="B973" s="406"/>
      <c r="C973" s="152" t="s">
        <v>853</v>
      </c>
      <c r="D973" s="174">
        <v>14866</v>
      </c>
      <c r="E973" s="174">
        <v>66.3</v>
      </c>
      <c r="F973" s="174">
        <v>3619.2</v>
      </c>
      <c r="G973" s="174">
        <v>71.099999999999994</v>
      </c>
      <c r="H973" s="174">
        <f>F973/D973*100-100</f>
        <v>-75.654513655320869</v>
      </c>
    </row>
    <row r="974" spans="1:8" s="34" customFormat="1" ht="21" customHeight="1" x14ac:dyDescent="0.25">
      <c r="A974" s="405"/>
      <c r="B974" s="406"/>
      <c r="C974" s="152" t="s">
        <v>854</v>
      </c>
      <c r="D974" s="174">
        <v>0</v>
      </c>
      <c r="E974" s="174">
        <v>0</v>
      </c>
      <c r="F974" s="174">
        <v>0</v>
      </c>
      <c r="G974" s="174">
        <v>0</v>
      </c>
      <c r="H974" s="174" t="s">
        <v>97</v>
      </c>
    </row>
    <row r="975" spans="1:8" s="34" customFormat="1" ht="21" customHeight="1" x14ac:dyDescent="0.25">
      <c r="A975" s="405"/>
      <c r="B975" s="406"/>
      <c r="C975" s="152" t="s">
        <v>855</v>
      </c>
      <c r="D975" s="174">
        <v>0</v>
      </c>
      <c r="E975" s="174">
        <v>0</v>
      </c>
      <c r="F975" s="174">
        <v>0</v>
      </c>
      <c r="G975" s="174">
        <v>0</v>
      </c>
      <c r="H975" s="174" t="s">
        <v>97</v>
      </c>
    </row>
    <row r="976" spans="1:8" s="34" customFormat="1" ht="20.25" customHeight="1" x14ac:dyDescent="0.25">
      <c r="A976" s="405"/>
      <c r="B976" s="406"/>
      <c r="C976" s="152" t="s">
        <v>856</v>
      </c>
      <c r="D976" s="174">
        <v>7540</v>
      </c>
      <c r="E976" s="174">
        <v>33.700000000000003</v>
      </c>
      <c r="F976" s="174">
        <v>1469.5</v>
      </c>
      <c r="G976" s="174">
        <v>28.9</v>
      </c>
      <c r="H976" s="174">
        <f>F976/D976*100-100</f>
        <v>-80.510610079575599</v>
      </c>
    </row>
    <row r="977" spans="1:8" s="34" customFormat="1" x14ac:dyDescent="0.25">
      <c r="A977" s="419" t="s">
        <v>554</v>
      </c>
      <c r="B977" s="420" t="s">
        <v>555</v>
      </c>
      <c r="C977" s="146" t="s">
        <v>852</v>
      </c>
      <c r="D977" s="177">
        <f>SUM(D978:D981)</f>
        <v>253</v>
      </c>
      <c r="E977" s="177">
        <f t="shared" ref="E977:G977" si="416">SUM(E978:E981)</f>
        <v>100</v>
      </c>
      <c r="F977" s="177">
        <f t="shared" si="416"/>
        <v>62.8</v>
      </c>
      <c r="G977" s="177">
        <f t="shared" si="416"/>
        <v>100</v>
      </c>
      <c r="H977" s="177">
        <f>F977/D977*100-100</f>
        <v>-75.177865612648219</v>
      </c>
    </row>
    <row r="978" spans="1:8" s="34" customFormat="1" ht="31.5" x14ac:dyDescent="0.25">
      <c r="A978" s="419"/>
      <c r="B978" s="420"/>
      <c r="C978" s="146" t="s">
        <v>853</v>
      </c>
      <c r="D978" s="177">
        <v>0</v>
      </c>
      <c r="E978" s="177">
        <v>0</v>
      </c>
      <c r="F978" s="177">
        <v>0</v>
      </c>
      <c r="G978" s="177">
        <v>0</v>
      </c>
      <c r="H978" s="177" t="s">
        <v>97</v>
      </c>
    </row>
    <row r="979" spans="1:8" s="34" customFormat="1" x14ac:dyDescent="0.25">
      <c r="A979" s="419"/>
      <c r="B979" s="420"/>
      <c r="C979" s="146" t="s">
        <v>854</v>
      </c>
      <c r="D979" s="177">
        <v>0</v>
      </c>
      <c r="E979" s="177">
        <v>0</v>
      </c>
      <c r="F979" s="177">
        <v>0</v>
      </c>
      <c r="G979" s="177">
        <v>0</v>
      </c>
      <c r="H979" s="177" t="s">
        <v>97</v>
      </c>
    </row>
    <row r="980" spans="1:8" s="34" customFormat="1" x14ac:dyDescent="0.25">
      <c r="A980" s="419"/>
      <c r="B980" s="420"/>
      <c r="C980" s="146" t="s">
        <v>855</v>
      </c>
      <c r="D980" s="177">
        <v>0</v>
      </c>
      <c r="E980" s="177">
        <v>0</v>
      </c>
      <c r="F980" s="177">
        <v>0</v>
      </c>
      <c r="G980" s="177">
        <v>0</v>
      </c>
      <c r="H980" s="177" t="s">
        <v>97</v>
      </c>
    </row>
    <row r="981" spans="1:8" s="34" customFormat="1" x14ac:dyDescent="0.25">
      <c r="A981" s="419"/>
      <c r="B981" s="420"/>
      <c r="C981" s="146" t="s">
        <v>856</v>
      </c>
      <c r="D981" s="177">
        <f>D986</f>
        <v>253</v>
      </c>
      <c r="E981" s="177">
        <f>D981/D977*100</f>
        <v>100</v>
      </c>
      <c r="F981" s="177">
        <f>F986</f>
        <v>62.8</v>
      </c>
      <c r="G981" s="177">
        <f>F981/F977*100</f>
        <v>100</v>
      </c>
      <c r="H981" s="177">
        <f>F981/D981*100-100</f>
        <v>-75.177865612648219</v>
      </c>
    </row>
    <row r="982" spans="1:8" s="34" customFormat="1" x14ac:dyDescent="0.25">
      <c r="A982" s="407" t="s">
        <v>557</v>
      </c>
      <c r="B982" s="408" t="s">
        <v>558</v>
      </c>
      <c r="C982" s="145" t="s">
        <v>852</v>
      </c>
      <c r="D982" s="179">
        <f>SUM(D983:D986)</f>
        <v>253</v>
      </c>
      <c r="E982" s="179">
        <f t="shared" ref="E982:G982" si="417">SUM(E983:E986)</f>
        <v>100</v>
      </c>
      <c r="F982" s="179">
        <f t="shared" si="417"/>
        <v>62.8</v>
      </c>
      <c r="G982" s="179">
        <f t="shared" si="417"/>
        <v>55.3</v>
      </c>
      <c r="H982" s="179">
        <f>F982/D982*100-100</f>
        <v>-75.177865612648219</v>
      </c>
    </row>
    <row r="983" spans="1:8" s="34" customFormat="1" ht="36" customHeight="1" x14ac:dyDescent="0.25">
      <c r="A983" s="407"/>
      <c r="B983" s="408"/>
      <c r="C983" s="145" t="s">
        <v>853</v>
      </c>
      <c r="D983" s="179">
        <v>0</v>
      </c>
      <c r="E983" s="179">
        <v>0</v>
      </c>
      <c r="F983" s="179">
        <v>0</v>
      </c>
      <c r="G983" s="179">
        <v>0</v>
      </c>
      <c r="H983" s="179" t="s">
        <v>97</v>
      </c>
    </row>
    <row r="984" spans="1:8" s="34" customFormat="1" ht="25.5" customHeight="1" x14ac:dyDescent="0.25">
      <c r="A984" s="407"/>
      <c r="B984" s="408"/>
      <c r="C984" s="145" t="s">
        <v>854</v>
      </c>
      <c r="D984" s="179">
        <v>0</v>
      </c>
      <c r="E984" s="179">
        <v>0</v>
      </c>
      <c r="F984" s="179">
        <v>0</v>
      </c>
      <c r="G984" s="179">
        <v>0</v>
      </c>
      <c r="H984" s="179" t="s">
        <v>97</v>
      </c>
    </row>
    <row r="985" spans="1:8" s="34" customFormat="1" ht="26.25" customHeight="1" x14ac:dyDescent="0.25">
      <c r="A985" s="407"/>
      <c r="B985" s="408"/>
      <c r="C985" s="145" t="s">
        <v>855</v>
      </c>
      <c r="D985" s="179">
        <v>0</v>
      </c>
      <c r="E985" s="179">
        <v>0</v>
      </c>
      <c r="F985" s="179">
        <v>0</v>
      </c>
      <c r="G985" s="179">
        <v>0</v>
      </c>
      <c r="H985" s="179" t="s">
        <v>97</v>
      </c>
    </row>
    <row r="986" spans="1:8" s="34" customFormat="1" ht="35.25" customHeight="1" x14ac:dyDescent="0.25">
      <c r="A986" s="407"/>
      <c r="B986" s="408"/>
      <c r="C986" s="145" t="s">
        <v>856</v>
      </c>
      <c r="D986" s="179">
        <v>253</v>
      </c>
      <c r="E986" s="179">
        <v>100</v>
      </c>
      <c r="F986" s="179">
        <v>62.8</v>
      </c>
      <c r="G986" s="179">
        <v>55.3</v>
      </c>
      <c r="H986" s="179">
        <f>F986/D986*100-100</f>
        <v>-75.177865612648219</v>
      </c>
    </row>
    <row r="987" spans="1:8" s="34" customFormat="1" x14ac:dyDescent="0.25">
      <c r="A987" s="419" t="s">
        <v>560</v>
      </c>
      <c r="B987" s="420" t="s">
        <v>561</v>
      </c>
      <c r="C987" s="146" t="s">
        <v>852</v>
      </c>
      <c r="D987" s="177">
        <f>SUM(D988:D991)</f>
        <v>22128</v>
      </c>
      <c r="E987" s="177">
        <f t="shared" ref="E987:G987" si="418">SUM(E988:E991)</f>
        <v>100</v>
      </c>
      <c r="F987" s="177">
        <f t="shared" si="418"/>
        <v>5025.8999999999996</v>
      </c>
      <c r="G987" s="177">
        <f t="shared" si="418"/>
        <v>100</v>
      </c>
      <c r="H987" s="177">
        <f>F987/D987*100-100</f>
        <v>-77.287147505422993</v>
      </c>
    </row>
    <row r="988" spans="1:8" s="34" customFormat="1" ht="31.5" x14ac:dyDescent="0.25">
      <c r="A988" s="419"/>
      <c r="B988" s="420"/>
      <c r="C988" s="146" t="s">
        <v>853</v>
      </c>
      <c r="D988" s="177">
        <f>D993+D998</f>
        <v>14841</v>
      </c>
      <c r="E988" s="177">
        <v>67.099999999999994</v>
      </c>
      <c r="F988" s="177">
        <f>F993</f>
        <v>3619.2</v>
      </c>
      <c r="G988" s="177">
        <v>72</v>
      </c>
      <c r="H988" s="177">
        <f>F988/D988*100-100</f>
        <v>-75.613503133212049</v>
      </c>
    </row>
    <row r="989" spans="1:8" s="34" customFormat="1" x14ac:dyDescent="0.25">
      <c r="A989" s="419"/>
      <c r="B989" s="420"/>
      <c r="C989" s="146" t="s">
        <v>854</v>
      </c>
      <c r="D989" s="177">
        <v>0</v>
      </c>
      <c r="E989" s="177">
        <v>0</v>
      </c>
      <c r="F989" s="177">
        <v>0</v>
      </c>
      <c r="G989" s="177">
        <v>0</v>
      </c>
      <c r="H989" s="177" t="s">
        <v>97</v>
      </c>
    </row>
    <row r="990" spans="1:8" s="34" customFormat="1" x14ac:dyDescent="0.25">
      <c r="A990" s="419"/>
      <c r="B990" s="420"/>
      <c r="C990" s="146" t="s">
        <v>855</v>
      </c>
      <c r="D990" s="177">
        <v>0</v>
      </c>
      <c r="E990" s="177">
        <v>0</v>
      </c>
      <c r="F990" s="177">
        <v>0</v>
      </c>
      <c r="G990" s="177">
        <v>0</v>
      </c>
      <c r="H990" s="177" t="s">
        <v>97</v>
      </c>
    </row>
    <row r="991" spans="1:8" s="34" customFormat="1" x14ac:dyDescent="0.25">
      <c r="A991" s="419"/>
      <c r="B991" s="420"/>
      <c r="C991" s="146" t="s">
        <v>856</v>
      </c>
      <c r="D991" s="177">
        <f>D996</f>
        <v>7287</v>
      </c>
      <c r="E991" s="177">
        <v>32.9</v>
      </c>
      <c r="F991" s="177">
        <f>F996</f>
        <v>1406.7</v>
      </c>
      <c r="G991" s="177">
        <v>28</v>
      </c>
      <c r="H991" s="177">
        <f>F991/D991*100-100</f>
        <v>-80.695759571840256</v>
      </c>
    </row>
    <row r="992" spans="1:8" s="34" customFormat="1" x14ac:dyDescent="0.25">
      <c r="A992" s="407" t="s">
        <v>563</v>
      </c>
      <c r="B992" s="408" t="s">
        <v>564</v>
      </c>
      <c r="C992" s="145" t="s">
        <v>852</v>
      </c>
      <c r="D992" s="179">
        <f>SUM(D993:D996)</f>
        <v>21793</v>
      </c>
      <c r="E992" s="179">
        <f t="shared" ref="E992:G992" si="419">SUM(E993:E996)</f>
        <v>100</v>
      </c>
      <c r="F992" s="179">
        <f t="shared" si="419"/>
        <v>5025.8999999999996</v>
      </c>
      <c r="G992" s="179">
        <f t="shared" si="419"/>
        <v>100</v>
      </c>
      <c r="H992" s="179">
        <f>F992/D992*100-100</f>
        <v>-76.938007617124768</v>
      </c>
    </row>
    <row r="993" spans="1:8" s="34" customFormat="1" ht="31.5" x14ac:dyDescent="0.25">
      <c r="A993" s="407"/>
      <c r="B993" s="408"/>
      <c r="C993" s="145" t="s">
        <v>853</v>
      </c>
      <c r="D993" s="179">
        <v>14506</v>
      </c>
      <c r="E993" s="179">
        <f>D993/D992*100</f>
        <v>66.562657734134817</v>
      </c>
      <c r="F993" s="179">
        <v>3619.2</v>
      </c>
      <c r="G993" s="179">
        <f>F993/F992*100</f>
        <v>72.010983107503137</v>
      </c>
      <c r="H993" s="179">
        <f>F993/D993*100-100</f>
        <v>-75.050324003860467</v>
      </c>
    </row>
    <row r="994" spans="1:8" s="34" customFormat="1" x14ac:dyDescent="0.25">
      <c r="A994" s="407"/>
      <c r="B994" s="408"/>
      <c r="C994" s="145" t="s">
        <v>854</v>
      </c>
      <c r="D994" s="179">
        <v>0</v>
      </c>
      <c r="E994" s="179">
        <v>0</v>
      </c>
      <c r="F994" s="179">
        <v>0</v>
      </c>
      <c r="G994" s="179">
        <v>0</v>
      </c>
      <c r="H994" s="179" t="s">
        <v>97</v>
      </c>
    </row>
    <row r="995" spans="1:8" s="34" customFormat="1" x14ac:dyDescent="0.25">
      <c r="A995" s="407"/>
      <c r="B995" s="408"/>
      <c r="C995" s="145" t="s">
        <v>855</v>
      </c>
      <c r="D995" s="179">
        <v>0</v>
      </c>
      <c r="E995" s="179">
        <v>0</v>
      </c>
      <c r="F995" s="179">
        <v>0</v>
      </c>
      <c r="G995" s="179">
        <v>0</v>
      </c>
      <c r="H995" s="179" t="s">
        <v>97</v>
      </c>
    </row>
    <row r="996" spans="1:8" s="34" customFormat="1" x14ac:dyDescent="0.25">
      <c r="A996" s="407"/>
      <c r="B996" s="408"/>
      <c r="C996" s="145" t="s">
        <v>856</v>
      </c>
      <c r="D996" s="179">
        <v>7287</v>
      </c>
      <c r="E996" s="179">
        <f>D996/D992*100</f>
        <v>33.43734226586519</v>
      </c>
      <c r="F996" s="179">
        <v>1406.7</v>
      </c>
      <c r="G996" s="179">
        <f>F996/F992*100</f>
        <v>27.989016892496871</v>
      </c>
      <c r="H996" s="179">
        <f>F996/D996*100-100</f>
        <v>-80.695759571840256</v>
      </c>
    </row>
    <row r="997" spans="1:8" s="34" customFormat="1" x14ac:dyDescent="0.25">
      <c r="A997" s="407" t="s">
        <v>569</v>
      </c>
      <c r="B997" s="408" t="s">
        <v>570</v>
      </c>
      <c r="C997" s="145" t="s">
        <v>852</v>
      </c>
      <c r="D997" s="179">
        <f>SUM(D998:D1001)</f>
        <v>335</v>
      </c>
      <c r="E997" s="179">
        <f t="shared" ref="E997" si="420">SUM(E998:E1001)</f>
        <v>100</v>
      </c>
      <c r="F997" s="179">
        <v>0</v>
      </c>
      <c r="G997" s="179">
        <v>0</v>
      </c>
      <c r="H997" s="179">
        <v>-100</v>
      </c>
    </row>
    <row r="998" spans="1:8" s="34" customFormat="1" ht="31.5" x14ac:dyDescent="0.25">
      <c r="A998" s="407"/>
      <c r="B998" s="408"/>
      <c r="C998" s="145" t="s">
        <v>853</v>
      </c>
      <c r="D998" s="179">
        <v>335</v>
      </c>
      <c r="E998" s="179">
        <f>D998/D997*100</f>
        <v>100</v>
      </c>
      <c r="F998" s="179">
        <v>0</v>
      </c>
      <c r="G998" s="179">
        <v>0</v>
      </c>
      <c r="H998" s="179">
        <v>-100</v>
      </c>
    </row>
    <row r="999" spans="1:8" s="34" customFormat="1" x14ac:dyDescent="0.25">
      <c r="A999" s="407"/>
      <c r="B999" s="408"/>
      <c r="C999" s="145" t="s">
        <v>854</v>
      </c>
      <c r="D999" s="179">
        <v>0</v>
      </c>
      <c r="E999" s="179">
        <v>0</v>
      </c>
      <c r="F999" s="179">
        <v>0</v>
      </c>
      <c r="G999" s="179">
        <v>0</v>
      </c>
      <c r="H999" s="179" t="s">
        <v>97</v>
      </c>
    </row>
    <row r="1000" spans="1:8" s="34" customFormat="1" x14ac:dyDescent="0.25">
      <c r="A1000" s="407"/>
      <c r="B1000" s="408"/>
      <c r="C1000" s="145" t="s">
        <v>855</v>
      </c>
      <c r="D1000" s="179">
        <v>0</v>
      </c>
      <c r="E1000" s="179">
        <v>0</v>
      </c>
      <c r="F1000" s="179">
        <v>0</v>
      </c>
      <c r="G1000" s="179">
        <v>0</v>
      </c>
      <c r="H1000" s="179" t="s">
        <v>97</v>
      </c>
    </row>
    <row r="1001" spans="1:8" s="34" customFormat="1" x14ac:dyDescent="0.25">
      <c r="A1001" s="407"/>
      <c r="B1001" s="408"/>
      <c r="C1001" s="145" t="s">
        <v>856</v>
      </c>
      <c r="D1001" s="179">
        <v>0</v>
      </c>
      <c r="E1001" s="179">
        <v>0</v>
      </c>
      <c r="F1001" s="179">
        <v>0</v>
      </c>
      <c r="G1001" s="179">
        <v>0</v>
      </c>
      <c r="H1001" s="179" t="s">
        <v>97</v>
      </c>
    </row>
    <row r="1002" spans="1:8" s="34" customFormat="1" x14ac:dyDescent="0.25">
      <c r="A1002" s="419" t="s">
        <v>574</v>
      </c>
      <c r="B1002" s="420" t="s">
        <v>575</v>
      </c>
      <c r="C1002" s="146" t="s">
        <v>852</v>
      </c>
      <c r="D1002" s="177">
        <f>SUM(D1003:D1006)</f>
        <v>25</v>
      </c>
      <c r="E1002" s="177">
        <f t="shared" ref="E1002" si="421">SUM(E1003:E1006)</f>
        <v>100</v>
      </c>
      <c r="F1002" s="177">
        <v>0</v>
      </c>
      <c r="G1002" s="177">
        <v>0</v>
      </c>
      <c r="H1002" s="177">
        <v>-100</v>
      </c>
    </row>
    <row r="1003" spans="1:8" s="34" customFormat="1" ht="31.5" x14ac:dyDescent="0.25">
      <c r="A1003" s="419"/>
      <c r="B1003" s="420"/>
      <c r="C1003" s="146" t="s">
        <v>853</v>
      </c>
      <c r="D1003" s="177">
        <f>D1008</f>
        <v>25</v>
      </c>
      <c r="E1003" s="177">
        <f>D1003/D1002*100</f>
        <v>100</v>
      </c>
      <c r="F1003" s="177">
        <v>0</v>
      </c>
      <c r="G1003" s="177">
        <v>0</v>
      </c>
      <c r="H1003" s="177">
        <v>-100</v>
      </c>
    </row>
    <row r="1004" spans="1:8" s="34" customFormat="1" x14ac:dyDescent="0.25">
      <c r="A1004" s="419"/>
      <c r="B1004" s="420"/>
      <c r="C1004" s="146" t="s">
        <v>854</v>
      </c>
      <c r="D1004" s="177">
        <v>0</v>
      </c>
      <c r="E1004" s="177">
        <v>0</v>
      </c>
      <c r="F1004" s="177">
        <v>0</v>
      </c>
      <c r="G1004" s="177">
        <v>0</v>
      </c>
      <c r="H1004" s="177" t="s">
        <v>97</v>
      </c>
    </row>
    <row r="1005" spans="1:8" s="34" customFormat="1" x14ac:dyDescent="0.25">
      <c r="A1005" s="419"/>
      <c r="B1005" s="420"/>
      <c r="C1005" s="146" t="s">
        <v>855</v>
      </c>
      <c r="D1005" s="177">
        <v>0</v>
      </c>
      <c r="E1005" s="177">
        <v>0</v>
      </c>
      <c r="F1005" s="177">
        <v>0</v>
      </c>
      <c r="G1005" s="177">
        <v>0</v>
      </c>
      <c r="H1005" s="177" t="s">
        <v>97</v>
      </c>
    </row>
    <row r="1006" spans="1:8" s="34" customFormat="1" x14ac:dyDescent="0.25">
      <c r="A1006" s="419"/>
      <c r="B1006" s="420"/>
      <c r="C1006" s="146" t="s">
        <v>856</v>
      </c>
      <c r="D1006" s="177">
        <v>0</v>
      </c>
      <c r="E1006" s="177">
        <v>0</v>
      </c>
      <c r="F1006" s="177">
        <v>0</v>
      </c>
      <c r="G1006" s="177">
        <v>0</v>
      </c>
      <c r="H1006" s="177" t="s">
        <v>97</v>
      </c>
    </row>
    <row r="1007" spans="1:8" s="34" customFormat="1" x14ac:dyDescent="0.25">
      <c r="A1007" s="407" t="s">
        <v>576</v>
      </c>
      <c r="B1007" s="408" t="s">
        <v>577</v>
      </c>
      <c r="C1007" s="145" t="s">
        <v>852</v>
      </c>
      <c r="D1007" s="179">
        <v>25</v>
      </c>
      <c r="E1007" s="179">
        <v>100</v>
      </c>
      <c r="F1007" s="179">
        <v>0</v>
      </c>
      <c r="G1007" s="179">
        <v>0</v>
      </c>
      <c r="H1007" s="179">
        <v>-100</v>
      </c>
    </row>
    <row r="1008" spans="1:8" s="34" customFormat="1" ht="31.5" x14ac:dyDescent="0.25">
      <c r="A1008" s="407"/>
      <c r="B1008" s="408"/>
      <c r="C1008" s="145" t="s">
        <v>853</v>
      </c>
      <c r="D1008" s="179">
        <v>25</v>
      </c>
      <c r="E1008" s="179">
        <v>100</v>
      </c>
      <c r="F1008" s="179">
        <v>0</v>
      </c>
      <c r="G1008" s="179">
        <v>0</v>
      </c>
      <c r="H1008" s="179">
        <v>-100</v>
      </c>
    </row>
    <row r="1009" spans="1:9" s="34" customFormat="1" x14ac:dyDescent="0.25">
      <c r="A1009" s="407"/>
      <c r="B1009" s="408"/>
      <c r="C1009" s="145" t="s">
        <v>854</v>
      </c>
      <c r="D1009" s="179">
        <v>0</v>
      </c>
      <c r="E1009" s="179">
        <v>0</v>
      </c>
      <c r="F1009" s="179">
        <v>0</v>
      </c>
      <c r="G1009" s="179">
        <v>0</v>
      </c>
      <c r="H1009" s="179" t="s">
        <v>97</v>
      </c>
    </row>
    <row r="1010" spans="1:9" s="34" customFormat="1" x14ac:dyDescent="0.25">
      <c r="A1010" s="407"/>
      <c r="B1010" s="408"/>
      <c r="C1010" s="145" t="s">
        <v>855</v>
      </c>
      <c r="D1010" s="179">
        <v>0</v>
      </c>
      <c r="E1010" s="179">
        <v>0</v>
      </c>
      <c r="F1010" s="179">
        <v>0</v>
      </c>
      <c r="G1010" s="179">
        <v>0</v>
      </c>
      <c r="H1010" s="179" t="s">
        <v>97</v>
      </c>
    </row>
    <row r="1011" spans="1:9" s="34" customFormat="1" x14ac:dyDescent="0.25">
      <c r="A1011" s="407"/>
      <c r="B1011" s="408"/>
      <c r="C1011" s="145" t="s">
        <v>856</v>
      </c>
      <c r="D1011" s="179">
        <v>0</v>
      </c>
      <c r="E1011" s="179">
        <v>0</v>
      </c>
      <c r="F1011" s="179">
        <v>0</v>
      </c>
      <c r="G1011" s="179">
        <v>0</v>
      </c>
      <c r="H1011" s="179" t="s">
        <v>97</v>
      </c>
    </row>
    <row r="1012" spans="1:9" s="83" customFormat="1" ht="24" customHeight="1" x14ac:dyDescent="0.25">
      <c r="A1012" s="405" t="s">
        <v>579</v>
      </c>
      <c r="B1012" s="406" t="s">
        <v>1210</v>
      </c>
      <c r="C1012" s="152" t="s">
        <v>923</v>
      </c>
      <c r="D1012" s="174">
        <f>D1013+D1014+D1015+D1016</f>
        <v>11627.45</v>
      </c>
      <c r="E1012" s="174">
        <f>D1012/D1012*100</f>
        <v>100</v>
      </c>
      <c r="F1012" s="174">
        <f>F1013+F1014+F1015+F1016</f>
        <v>0</v>
      </c>
      <c r="G1012" s="174">
        <v>0</v>
      </c>
      <c r="H1012" s="174">
        <f>F1012/D1012*100-100</f>
        <v>-100</v>
      </c>
      <c r="I1012" s="12"/>
    </row>
    <row r="1013" spans="1:9" s="83" customFormat="1" ht="33" customHeight="1" x14ac:dyDescent="0.25">
      <c r="A1013" s="405"/>
      <c r="B1013" s="406"/>
      <c r="C1013" s="152" t="s">
        <v>853</v>
      </c>
      <c r="D1013" s="174">
        <f>D1018+D1033+D1048</f>
        <v>151</v>
      </c>
      <c r="E1013" s="174">
        <f>D1013/D1012*100</f>
        <v>1.2986510369857536</v>
      </c>
      <c r="F1013" s="174">
        <f>F1018+F1033+F1048</f>
        <v>0</v>
      </c>
      <c r="G1013" s="174">
        <v>0</v>
      </c>
      <c r="H1013" s="174">
        <f>F1013/D1013*100-100</f>
        <v>-100</v>
      </c>
      <c r="I1013" s="12"/>
    </row>
    <row r="1014" spans="1:9" s="83" customFormat="1" ht="18.75" customHeight="1" x14ac:dyDescent="0.25">
      <c r="A1014" s="405"/>
      <c r="B1014" s="406"/>
      <c r="C1014" s="152" t="s">
        <v>924</v>
      </c>
      <c r="D1014" s="174">
        <f>D1019+D1034+D1049</f>
        <v>6483</v>
      </c>
      <c r="E1014" s="174">
        <f>D1014/D1012*100</f>
        <v>55.755991210454567</v>
      </c>
      <c r="F1014" s="174">
        <f>F1019+F1034+F1049</f>
        <v>0</v>
      </c>
      <c r="G1014" s="174">
        <v>0</v>
      </c>
      <c r="H1014" s="174">
        <v>0</v>
      </c>
      <c r="I1014" s="12"/>
    </row>
    <row r="1015" spans="1:9" s="83" customFormat="1" ht="21" customHeight="1" x14ac:dyDescent="0.25">
      <c r="A1015" s="405"/>
      <c r="B1015" s="406"/>
      <c r="C1015" s="152" t="s">
        <v>855</v>
      </c>
      <c r="D1015" s="174">
        <f>D1020+D1035+D1050</f>
        <v>3520</v>
      </c>
      <c r="E1015" s="174">
        <f>D1015/D1012*100</f>
        <v>30.273189736356638</v>
      </c>
      <c r="F1015" s="174">
        <f>F1020+F1035+F1050</f>
        <v>0</v>
      </c>
      <c r="G1015" s="174">
        <v>0</v>
      </c>
      <c r="H1015" s="174">
        <f>F1015/D1015*100-100</f>
        <v>-100</v>
      </c>
      <c r="I1015" s="12"/>
    </row>
    <row r="1016" spans="1:9" s="83" customFormat="1" ht="24.75" customHeight="1" x14ac:dyDescent="0.25">
      <c r="A1016" s="405"/>
      <c r="B1016" s="406"/>
      <c r="C1016" s="152" t="s">
        <v>856</v>
      </c>
      <c r="D1016" s="174">
        <f>D1021+D1036+D1051</f>
        <v>1473.45</v>
      </c>
      <c r="E1016" s="174">
        <f>D1016/D1012*100</f>
        <v>12.672168016203036</v>
      </c>
      <c r="F1016" s="174">
        <f>F1021+F1036+F1051</f>
        <v>0</v>
      </c>
      <c r="G1016" s="174">
        <v>0</v>
      </c>
      <c r="H1016" s="174">
        <v>0</v>
      </c>
      <c r="I1016" s="12"/>
    </row>
    <row r="1017" spans="1:9" s="83" customFormat="1" ht="19.5" hidden="1" customHeight="1" x14ac:dyDescent="0.25">
      <c r="A1017" s="419" t="s">
        <v>585</v>
      </c>
      <c r="B1017" s="420" t="s">
        <v>586</v>
      </c>
      <c r="C1017" s="146" t="s">
        <v>923</v>
      </c>
      <c r="D1017" s="177">
        <f>D1022+D1027</f>
        <v>0</v>
      </c>
      <c r="E1017" s="177">
        <v>0</v>
      </c>
      <c r="F1017" s="177">
        <f>F1022+F1027</f>
        <v>0</v>
      </c>
      <c r="G1017" s="177" t="e">
        <f>F1017/F1017*100</f>
        <v>#DIV/0!</v>
      </c>
      <c r="H1017" s="177" t="e">
        <f>F1017/D1017*100-100</f>
        <v>#DIV/0!</v>
      </c>
      <c r="I1017" s="12"/>
    </row>
    <row r="1018" spans="1:9" s="83" customFormat="1" ht="33" hidden="1" customHeight="1" x14ac:dyDescent="0.25">
      <c r="A1018" s="419"/>
      <c r="B1018" s="420"/>
      <c r="C1018" s="146" t="s">
        <v>853</v>
      </c>
      <c r="D1018" s="177">
        <f>D1023+D1028</f>
        <v>0</v>
      </c>
      <c r="E1018" s="177">
        <v>0</v>
      </c>
      <c r="F1018" s="177">
        <f>F1023+F1028</f>
        <v>0</v>
      </c>
      <c r="G1018" s="177" t="e">
        <f>F1018/F1017*100</f>
        <v>#DIV/0!</v>
      </c>
      <c r="H1018" s="177" t="e">
        <f>F1018/D1018*100-100</f>
        <v>#DIV/0!</v>
      </c>
      <c r="I1018" s="12"/>
    </row>
    <row r="1019" spans="1:9" s="83" customFormat="1" ht="16.5" hidden="1" customHeight="1" x14ac:dyDescent="0.25">
      <c r="A1019" s="419"/>
      <c r="B1019" s="420"/>
      <c r="C1019" s="146" t="s">
        <v>924</v>
      </c>
      <c r="D1019" s="177">
        <v>0</v>
      </c>
      <c r="E1019" s="177">
        <v>0</v>
      </c>
      <c r="F1019" s="177">
        <v>0</v>
      </c>
      <c r="G1019" s="177">
        <v>0</v>
      </c>
      <c r="H1019" s="177">
        <v>0</v>
      </c>
      <c r="I1019" s="12"/>
    </row>
    <row r="1020" spans="1:9" s="83" customFormat="1" ht="15.75" hidden="1" customHeight="1" x14ac:dyDescent="0.25">
      <c r="A1020" s="419"/>
      <c r="B1020" s="420"/>
      <c r="C1020" s="146" t="s">
        <v>855</v>
      </c>
      <c r="D1020" s="177">
        <v>0</v>
      </c>
      <c r="E1020" s="177">
        <v>0</v>
      </c>
      <c r="F1020" s="177">
        <v>0</v>
      </c>
      <c r="G1020" s="177">
        <v>0</v>
      </c>
      <c r="H1020" s="177">
        <v>0</v>
      </c>
      <c r="I1020" s="12"/>
    </row>
    <row r="1021" spans="1:9" s="83" customFormat="1" ht="17.25" hidden="1" customHeight="1" x14ac:dyDescent="0.25">
      <c r="A1021" s="419"/>
      <c r="B1021" s="420"/>
      <c r="C1021" s="146" t="s">
        <v>856</v>
      </c>
      <c r="D1021" s="177">
        <v>0</v>
      </c>
      <c r="E1021" s="177">
        <v>0</v>
      </c>
      <c r="F1021" s="177">
        <v>0</v>
      </c>
      <c r="G1021" s="177">
        <v>0</v>
      </c>
      <c r="H1021" s="177">
        <v>0</v>
      </c>
      <c r="I1021" s="12"/>
    </row>
    <row r="1022" spans="1:9" s="14" customFormat="1" ht="25.5" hidden="1" customHeight="1" x14ac:dyDescent="0.25">
      <c r="A1022" s="410" t="s">
        <v>593</v>
      </c>
      <c r="B1022" s="411" t="s">
        <v>108</v>
      </c>
      <c r="C1022" s="145" t="s">
        <v>923</v>
      </c>
      <c r="D1022" s="186">
        <f>SUM(D1023:D1026)</f>
        <v>0</v>
      </c>
      <c r="E1022" s="186">
        <v>0</v>
      </c>
      <c r="F1022" s="186">
        <f>SUM(F1023:F1026)</f>
        <v>0</v>
      </c>
      <c r="G1022" s="186" t="e">
        <f>F1022/F1022*100</f>
        <v>#DIV/0!</v>
      </c>
      <c r="H1022" s="186" t="e">
        <f>F1022/D1022*100-100</f>
        <v>#DIV/0!</v>
      </c>
      <c r="I1022" s="2"/>
    </row>
    <row r="1023" spans="1:9" s="14" customFormat="1" ht="29.25" hidden="1" customHeight="1" x14ac:dyDescent="0.25">
      <c r="A1023" s="410"/>
      <c r="B1023" s="411"/>
      <c r="C1023" s="145" t="s">
        <v>853</v>
      </c>
      <c r="D1023" s="186">
        <v>0</v>
      </c>
      <c r="E1023" s="186">
        <v>0</v>
      </c>
      <c r="F1023" s="186">
        <v>0</v>
      </c>
      <c r="G1023" s="186" t="e">
        <f>F1023/F1022*100</f>
        <v>#DIV/0!</v>
      </c>
      <c r="H1023" s="186" t="e">
        <f>F1023/D1023*100-100</f>
        <v>#DIV/0!</v>
      </c>
      <c r="I1023" s="2"/>
    </row>
    <row r="1024" spans="1:9" s="14" customFormat="1" ht="19.5" hidden="1" customHeight="1" x14ac:dyDescent="0.25">
      <c r="A1024" s="410"/>
      <c r="B1024" s="411"/>
      <c r="C1024" s="145" t="s">
        <v>924</v>
      </c>
      <c r="D1024" s="186">
        <v>0</v>
      </c>
      <c r="E1024" s="186">
        <v>0</v>
      </c>
      <c r="F1024" s="186">
        <v>0</v>
      </c>
      <c r="G1024" s="186">
        <v>0</v>
      </c>
      <c r="H1024" s="186">
        <v>0</v>
      </c>
      <c r="I1024" s="2"/>
    </row>
    <row r="1025" spans="1:9" s="14" customFormat="1" ht="19.5" hidden="1" customHeight="1" x14ac:dyDescent="0.25">
      <c r="A1025" s="410"/>
      <c r="B1025" s="411"/>
      <c r="C1025" s="145" t="s">
        <v>855</v>
      </c>
      <c r="D1025" s="186">
        <v>0</v>
      </c>
      <c r="E1025" s="186">
        <v>0</v>
      </c>
      <c r="F1025" s="186">
        <v>0</v>
      </c>
      <c r="G1025" s="186">
        <v>0</v>
      </c>
      <c r="H1025" s="186">
        <v>0</v>
      </c>
      <c r="I1025" s="2"/>
    </row>
    <row r="1026" spans="1:9" s="14" customFormat="1" ht="19.5" hidden="1" customHeight="1" x14ac:dyDescent="0.25">
      <c r="A1026" s="410"/>
      <c r="B1026" s="411"/>
      <c r="C1026" s="143" t="s">
        <v>856</v>
      </c>
      <c r="D1026" s="186">
        <v>0</v>
      </c>
      <c r="E1026" s="186">
        <v>0</v>
      </c>
      <c r="F1026" s="186">
        <v>0</v>
      </c>
      <c r="G1026" s="186">
        <v>0</v>
      </c>
      <c r="H1026" s="186">
        <v>0</v>
      </c>
      <c r="I1026" s="2"/>
    </row>
    <row r="1027" spans="1:9" s="14" customFormat="1" ht="20.25" hidden="1" customHeight="1" x14ac:dyDescent="0.25">
      <c r="A1027" s="410" t="s">
        <v>596</v>
      </c>
      <c r="B1027" s="411" t="s">
        <v>925</v>
      </c>
      <c r="C1027" s="145" t="s">
        <v>923</v>
      </c>
      <c r="D1027" s="186">
        <f>D1028+D1029+D1030+D1031</f>
        <v>0</v>
      </c>
      <c r="E1027" s="186">
        <v>0</v>
      </c>
      <c r="F1027" s="186">
        <f>SUM(F1028:F1031)</f>
        <v>0</v>
      </c>
      <c r="G1027" s="186" t="e">
        <f>F1027/F1027*100</f>
        <v>#DIV/0!</v>
      </c>
      <c r="H1027" s="186" t="e">
        <f>F1027/D1027*100-100</f>
        <v>#DIV/0!</v>
      </c>
      <c r="I1027" s="2"/>
    </row>
    <row r="1028" spans="1:9" s="14" customFormat="1" ht="27.75" hidden="1" customHeight="1" x14ac:dyDescent="0.25">
      <c r="A1028" s="410"/>
      <c r="B1028" s="411"/>
      <c r="C1028" s="145" t="s">
        <v>853</v>
      </c>
      <c r="D1028" s="186">
        <v>0</v>
      </c>
      <c r="E1028" s="186">
        <v>0</v>
      </c>
      <c r="F1028" s="186">
        <v>0</v>
      </c>
      <c r="G1028" s="186" t="e">
        <f>F1028/F1027*100</f>
        <v>#DIV/0!</v>
      </c>
      <c r="H1028" s="186" t="e">
        <f>F1028/D1028*100-100</f>
        <v>#DIV/0!</v>
      </c>
      <c r="I1028" s="2"/>
    </row>
    <row r="1029" spans="1:9" s="14" customFormat="1" ht="18" hidden="1" customHeight="1" x14ac:dyDescent="0.25">
      <c r="A1029" s="410"/>
      <c r="B1029" s="411"/>
      <c r="C1029" s="145" t="s">
        <v>924</v>
      </c>
      <c r="D1029" s="186">
        <v>0</v>
      </c>
      <c r="E1029" s="186">
        <v>0</v>
      </c>
      <c r="F1029" s="186">
        <v>0</v>
      </c>
      <c r="G1029" s="186">
        <v>0</v>
      </c>
      <c r="H1029" s="186">
        <v>0</v>
      </c>
      <c r="I1029" s="2"/>
    </row>
    <row r="1030" spans="1:9" s="14" customFormat="1" ht="18.75" hidden="1" customHeight="1" x14ac:dyDescent="0.25">
      <c r="A1030" s="410"/>
      <c r="B1030" s="411"/>
      <c r="C1030" s="145" t="s">
        <v>855</v>
      </c>
      <c r="D1030" s="186">
        <v>0</v>
      </c>
      <c r="E1030" s="186">
        <v>0</v>
      </c>
      <c r="F1030" s="186">
        <v>0</v>
      </c>
      <c r="G1030" s="186">
        <v>0</v>
      </c>
      <c r="H1030" s="186">
        <v>0</v>
      </c>
      <c r="I1030" s="2"/>
    </row>
    <row r="1031" spans="1:9" s="14" customFormat="1" ht="24.75" hidden="1" customHeight="1" x14ac:dyDescent="0.25">
      <c r="A1031" s="410"/>
      <c r="B1031" s="411"/>
      <c r="C1031" s="143" t="s">
        <v>856</v>
      </c>
      <c r="D1031" s="186">
        <v>0</v>
      </c>
      <c r="E1031" s="186" t="e">
        <f>D1031/D1027*100</f>
        <v>#DIV/0!</v>
      </c>
      <c r="F1031" s="186">
        <v>0</v>
      </c>
      <c r="G1031" s="186">
        <v>0</v>
      </c>
      <c r="H1031" s="186">
        <v>0</v>
      </c>
      <c r="I1031" s="2"/>
    </row>
    <row r="1032" spans="1:9" s="83" customFormat="1" ht="18" hidden="1" customHeight="1" x14ac:dyDescent="0.25">
      <c r="A1032" s="419" t="s">
        <v>600</v>
      </c>
      <c r="B1032" s="420" t="s">
        <v>1194</v>
      </c>
      <c r="C1032" s="146" t="s">
        <v>923</v>
      </c>
      <c r="D1032" s="177">
        <f>D1037+D1042</f>
        <v>0</v>
      </c>
      <c r="E1032" s="177" t="e">
        <f>D1032/D1032*100</f>
        <v>#DIV/0!</v>
      </c>
      <c r="F1032" s="177">
        <f>F1037+F1042</f>
        <v>0</v>
      </c>
      <c r="G1032" s="177" t="e">
        <f>F1032/F1032*100</f>
        <v>#DIV/0!</v>
      </c>
      <c r="H1032" s="177" t="e">
        <f>F1032/D1032*100-100</f>
        <v>#DIV/0!</v>
      </c>
      <c r="I1032" s="12"/>
    </row>
    <row r="1033" spans="1:9" s="83" customFormat="1" ht="27" hidden="1" customHeight="1" x14ac:dyDescent="0.25">
      <c r="A1033" s="419"/>
      <c r="B1033" s="420"/>
      <c r="C1033" s="146" t="s">
        <v>853</v>
      </c>
      <c r="D1033" s="177">
        <f>D1038+D1043</f>
        <v>0</v>
      </c>
      <c r="E1033" s="177" t="e">
        <f>D1033/D1032*100</f>
        <v>#DIV/0!</v>
      </c>
      <c r="F1033" s="177">
        <f>F1038+F1043</f>
        <v>0</v>
      </c>
      <c r="G1033" s="177" t="e">
        <f>F1033/F1032*100</f>
        <v>#DIV/0!</v>
      </c>
      <c r="H1033" s="177" t="e">
        <f>F1033/D1033*100-100</f>
        <v>#DIV/0!</v>
      </c>
      <c r="I1033" s="12"/>
    </row>
    <row r="1034" spans="1:9" s="83" customFormat="1" ht="18" hidden="1" customHeight="1" x14ac:dyDescent="0.25">
      <c r="A1034" s="419"/>
      <c r="B1034" s="420"/>
      <c r="C1034" s="146" t="s">
        <v>924</v>
      </c>
      <c r="D1034" s="177">
        <f>D1039+D1044</f>
        <v>0</v>
      </c>
      <c r="E1034" s="177" t="e">
        <f>D1034/D1032*100</f>
        <v>#DIV/0!</v>
      </c>
      <c r="F1034" s="177">
        <f>F1039+F1044</f>
        <v>0</v>
      </c>
      <c r="G1034" s="177">
        <v>0</v>
      </c>
      <c r="H1034" s="177">
        <v>0</v>
      </c>
      <c r="I1034" s="12"/>
    </row>
    <row r="1035" spans="1:9" s="83" customFormat="1" ht="18" hidden="1" customHeight="1" x14ac:dyDescent="0.25">
      <c r="A1035" s="419"/>
      <c r="B1035" s="420"/>
      <c r="C1035" s="146" t="s">
        <v>855</v>
      </c>
      <c r="D1035" s="177">
        <f>D1040+D1045</f>
        <v>0</v>
      </c>
      <c r="E1035" s="177" t="e">
        <f>D1035/D1032*100</f>
        <v>#DIV/0!</v>
      </c>
      <c r="F1035" s="177">
        <f>F1040+F1045</f>
        <v>0</v>
      </c>
      <c r="G1035" s="177">
        <v>0</v>
      </c>
      <c r="H1035" s="177">
        <v>0</v>
      </c>
      <c r="I1035" s="12"/>
    </row>
    <row r="1036" spans="1:9" s="83" customFormat="1" ht="18" hidden="1" customHeight="1" x14ac:dyDescent="0.25">
      <c r="A1036" s="419"/>
      <c r="B1036" s="420"/>
      <c r="C1036" s="146" t="s">
        <v>856</v>
      </c>
      <c r="D1036" s="177">
        <f>D1041+D1046</f>
        <v>0</v>
      </c>
      <c r="E1036" s="177" t="e">
        <f>D1036/D1032*100</f>
        <v>#DIV/0!</v>
      </c>
      <c r="F1036" s="177">
        <f>F1041+F1046</f>
        <v>0</v>
      </c>
      <c r="G1036" s="177">
        <v>0</v>
      </c>
      <c r="H1036" s="177">
        <v>0</v>
      </c>
      <c r="I1036" s="12"/>
    </row>
    <row r="1037" spans="1:9" s="84" customFormat="1" ht="18.75" hidden="1" customHeight="1" x14ac:dyDescent="0.25">
      <c r="A1037" s="410" t="s">
        <v>608</v>
      </c>
      <c r="B1037" s="411" t="s">
        <v>108</v>
      </c>
      <c r="C1037" s="145" t="s">
        <v>923</v>
      </c>
      <c r="D1037" s="179">
        <f>SUM(D1038:D1041)</f>
        <v>0</v>
      </c>
      <c r="E1037" s="179" t="e">
        <f>D1037/D1037*100</f>
        <v>#DIV/0!</v>
      </c>
      <c r="F1037" s="179">
        <f>SUM(F1038:F1041)</f>
        <v>0</v>
      </c>
      <c r="G1037" s="179" t="e">
        <f>F1037/F1037*100</f>
        <v>#DIV/0!</v>
      </c>
      <c r="H1037" s="179" t="e">
        <f>F1037/D1037*100-100</f>
        <v>#DIV/0!</v>
      </c>
      <c r="I1037" s="9"/>
    </row>
    <row r="1038" spans="1:9" s="14" customFormat="1" ht="31.5" hidden="1" customHeight="1" x14ac:dyDescent="0.25">
      <c r="A1038" s="410"/>
      <c r="B1038" s="411"/>
      <c r="C1038" s="145" t="s">
        <v>853</v>
      </c>
      <c r="D1038" s="186">
        <v>0</v>
      </c>
      <c r="E1038" s="186" t="e">
        <f>D1038/D1037*100</f>
        <v>#DIV/0!</v>
      </c>
      <c r="F1038" s="186">
        <v>0</v>
      </c>
      <c r="G1038" s="186" t="e">
        <f>F1038/F1037*100</f>
        <v>#DIV/0!</v>
      </c>
      <c r="H1038" s="186" t="e">
        <f>F1038/D1038*100-100</f>
        <v>#DIV/0!</v>
      </c>
      <c r="I1038" s="2"/>
    </row>
    <row r="1039" spans="1:9" s="14" customFormat="1" ht="18.75" hidden="1" customHeight="1" x14ac:dyDescent="0.25">
      <c r="A1039" s="410"/>
      <c r="B1039" s="411"/>
      <c r="C1039" s="145" t="s">
        <v>924</v>
      </c>
      <c r="D1039" s="186">
        <v>0</v>
      </c>
      <c r="E1039" s="186" t="e">
        <f>D1039/D1037*100</f>
        <v>#DIV/0!</v>
      </c>
      <c r="F1039" s="186">
        <v>0</v>
      </c>
      <c r="G1039" s="186">
        <v>0</v>
      </c>
      <c r="H1039" s="186">
        <v>0</v>
      </c>
      <c r="I1039" s="2"/>
    </row>
    <row r="1040" spans="1:9" s="14" customFormat="1" ht="19.5" hidden="1" customHeight="1" x14ac:dyDescent="0.25">
      <c r="A1040" s="410"/>
      <c r="B1040" s="411"/>
      <c r="C1040" s="145" t="s">
        <v>855</v>
      </c>
      <c r="D1040" s="186">
        <v>0</v>
      </c>
      <c r="E1040" s="186" t="e">
        <f>D1040/D1037*100</f>
        <v>#DIV/0!</v>
      </c>
      <c r="F1040" s="186">
        <v>0</v>
      </c>
      <c r="G1040" s="186">
        <v>0</v>
      </c>
      <c r="H1040" s="186">
        <v>0</v>
      </c>
      <c r="I1040" s="2"/>
    </row>
    <row r="1041" spans="1:9" s="14" customFormat="1" ht="19.5" hidden="1" customHeight="1" x14ac:dyDescent="0.25">
      <c r="A1041" s="410"/>
      <c r="B1041" s="411"/>
      <c r="C1041" s="143" t="s">
        <v>856</v>
      </c>
      <c r="D1041" s="186">
        <v>0</v>
      </c>
      <c r="E1041" s="186" t="e">
        <f>D1041/D1037*100</f>
        <v>#DIV/0!</v>
      </c>
      <c r="F1041" s="186">
        <v>0</v>
      </c>
      <c r="G1041" s="186">
        <v>0</v>
      </c>
      <c r="H1041" s="186">
        <v>0</v>
      </c>
      <c r="I1041" s="2"/>
    </row>
    <row r="1042" spans="1:9" s="14" customFormat="1" ht="19.5" hidden="1" customHeight="1" x14ac:dyDescent="0.25">
      <c r="A1042" s="410" t="s">
        <v>612</v>
      </c>
      <c r="B1042" s="411" t="s">
        <v>925</v>
      </c>
      <c r="C1042" s="145" t="s">
        <v>923</v>
      </c>
      <c r="D1042" s="186">
        <f>SUM(D1043:D1046)</f>
        <v>0</v>
      </c>
      <c r="E1042" s="186" t="e">
        <f>D1042/D1042*100</f>
        <v>#DIV/0!</v>
      </c>
      <c r="F1042" s="186">
        <f>SUM(F1043:F1046)</f>
        <v>0</v>
      </c>
      <c r="G1042" s="186" t="e">
        <f>F1042/F1042*100</f>
        <v>#DIV/0!</v>
      </c>
      <c r="H1042" s="186" t="e">
        <f>F1042/D1042*100-100</f>
        <v>#DIV/0!</v>
      </c>
      <c r="I1042" s="2"/>
    </row>
    <row r="1043" spans="1:9" s="14" customFormat="1" ht="29.25" hidden="1" customHeight="1" x14ac:dyDescent="0.25">
      <c r="A1043" s="410"/>
      <c r="B1043" s="411"/>
      <c r="C1043" s="145" t="s">
        <v>853</v>
      </c>
      <c r="D1043" s="186">
        <v>0</v>
      </c>
      <c r="E1043" s="186" t="e">
        <f>D1043/D1042*100</f>
        <v>#DIV/0!</v>
      </c>
      <c r="F1043" s="186">
        <v>0</v>
      </c>
      <c r="G1043" s="186" t="e">
        <f>F1043/F1042*100</f>
        <v>#DIV/0!</v>
      </c>
      <c r="H1043" s="186" t="e">
        <f>F1043/D1043*100-100</f>
        <v>#DIV/0!</v>
      </c>
      <c r="I1043" s="2"/>
    </row>
    <row r="1044" spans="1:9" s="14" customFormat="1" ht="19.5" hidden="1" customHeight="1" x14ac:dyDescent="0.25">
      <c r="A1044" s="410"/>
      <c r="B1044" s="411"/>
      <c r="C1044" s="145" t="s">
        <v>924</v>
      </c>
      <c r="D1044" s="186">
        <v>0</v>
      </c>
      <c r="E1044" s="186" t="e">
        <f>D1044/D1042*100</f>
        <v>#DIV/0!</v>
      </c>
      <c r="F1044" s="186">
        <v>0</v>
      </c>
      <c r="G1044" s="186">
        <v>0</v>
      </c>
      <c r="H1044" s="186"/>
      <c r="I1044" s="2"/>
    </row>
    <row r="1045" spans="1:9" s="14" customFormat="1" ht="20.25" hidden="1" customHeight="1" x14ac:dyDescent="0.25">
      <c r="A1045" s="410"/>
      <c r="B1045" s="411"/>
      <c r="C1045" s="145" t="s">
        <v>855</v>
      </c>
      <c r="D1045" s="186">
        <v>0</v>
      </c>
      <c r="E1045" s="186" t="e">
        <f>D1045/D1042*100</f>
        <v>#DIV/0!</v>
      </c>
      <c r="F1045" s="186">
        <v>0</v>
      </c>
      <c r="G1045" s="186">
        <v>0</v>
      </c>
      <c r="H1045" s="186"/>
      <c r="I1045" s="2"/>
    </row>
    <row r="1046" spans="1:9" s="14" customFormat="1" ht="18.75" hidden="1" customHeight="1" x14ac:dyDescent="0.25">
      <c r="A1046" s="410"/>
      <c r="B1046" s="411"/>
      <c r="C1046" s="143" t="s">
        <v>856</v>
      </c>
      <c r="D1046" s="186">
        <v>0</v>
      </c>
      <c r="E1046" s="186" t="e">
        <f>D1046/D1042*100</f>
        <v>#DIV/0!</v>
      </c>
      <c r="F1046" s="186">
        <v>0</v>
      </c>
      <c r="G1046" s="186">
        <v>0</v>
      </c>
      <c r="H1046" s="186"/>
      <c r="I1046" s="2"/>
    </row>
    <row r="1047" spans="1:9" s="83" customFormat="1" ht="19.5" customHeight="1" x14ac:dyDescent="0.25">
      <c r="A1047" s="419" t="s">
        <v>616</v>
      </c>
      <c r="B1047" s="420" t="s">
        <v>1195</v>
      </c>
      <c r="C1047" s="146" t="s">
        <v>923</v>
      </c>
      <c r="D1047" s="177">
        <f>D1048+D1049+D1050+D1051</f>
        <v>11627.45</v>
      </c>
      <c r="E1047" s="177">
        <f>D1047/D1047*100</f>
        <v>100</v>
      </c>
      <c r="F1047" s="177">
        <f>F1048+F1049+F1050+F1051</f>
        <v>0</v>
      </c>
      <c r="G1047" s="177">
        <v>0</v>
      </c>
      <c r="H1047" s="217">
        <f>F1047/D1047*100-100</f>
        <v>-100</v>
      </c>
      <c r="I1047" s="12"/>
    </row>
    <row r="1048" spans="1:9" s="83" customFormat="1" ht="32.25" customHeight="1" x14ac:dyDescent="0.25">
      <c r="A1048" s="419"/>
      <c r="B1048" s="420"/>
      <c r="C1048" s="146" t="s">
        <v>853</v>
      </c>
      <c r="D1048" s="177">
        <f>D1053+D1058+D1063</f>
        <v>151</v>
      </c>
      <c r="E1048" s="177">
        <f>D1048/D1047*100</f>
        <v>1.2986510369857536</v>
      </c>
      <c r="F1048" s="177">
        <f>F1053+F1058+F1063</f>
        <v>0</v>
      </c>
      <c r="G1048" s="177">
        <v>0</v>
      </c>
      <c r="H1048" s="217">
        <f>F1048/D1048*100-100</f>
        <v>-100</v>
      </c>
      <c r="I1048" s="12"/>
    </row>
    <row r="1049" spans="1:9" s="83" customFormat="1" ht="18" customHeight="1" x14ac:dyDescent="0.25">
      <c r="A1049" s="419"/>
      <c r="B1049" s="420"/>
      <c r="C1049" s="146" t="s">
        <v>924</v>
      </c>
      <c r="D1049" s="177">
        <f t="shared" ref="D1049:F1051" si="422">D1054+D1059+D1064</f>
        <v>6483</v>
      </c>
      <c r="E1049" s="177">
        <f>D1049/D1047*100</f>
        <v>55.755991210454567</v>
      </c>
      <c r="F1049" s="177">
        <f t="shared" si="422"/>
        <v>0</v>
      </c>
      <c r="G1049" s="177">
        <v>0</v>
      </c>
      <c r="H1049" s="217">
        <v>0</v>
      </c>
      <c r="I1049" s="12"/>
    </row>
    <row r="1050" spans="1:9" s="83" customFormat="1" ht="19.5" customHeight="1" x14ac:dyDescent="0.25">
      <c r="A1050" s="419"/>
      <c r="B1050" s="420"/>
      <c r="C1050" s="146" t="s">
        <v>855</v>
      </c>
      <c r="D1050" s="177">
        <f t="shared" si="422"/>
        <v>3520</v>
      </c>
      <c r="E1050" s="177">
        <f>D1050/D1047*100</f>
        <v>30.273189736356638</v>
      </c>
      <c r="F1050" s="177">
        <f t="shared" si="422"/>
        <v>0</v>
      </c>
      <c r="G1050" s="177">
        <v>0</v>
      </c>
      <c r="H1050" s="177">
        <f>F1050/D1050*100-100</f>
        <v>-100</v>
      </c>
      <c r="I1050" s="12"/>
    </row>
    <row r="1051" spans="1:9" s="83" customFormat="1" x14ac:dyDescent="0.25">
      <c r="A1051" s="419"/>
      <c r="B1051" s="420"/>
      <c r="C1051" s="146" t="s">
        <v>856</v>
      </c>
      <c r="D1051" s="177">
        <f t="shared" si="422"/>
        <v>1473.45</v>
      </c>
      <c r="E1051" s="177">
        <f>D1051/D1047*100</f>
        <v>12.672168016203036</v>
      </c>
      <c r="F1051" s="177">
        <f t="shared" si="422"/>
        <v>0</v>
      </c>
      <c r="G1051" s="177">
        <v>0</v>
      </c>
      <c r="H1051" s="177">
        <v>0</v>
      </c>
      <c r="I1051" s="12"/>
    </row>
    <row r="1052" spans="1:9" s="14" customFormat="1" ht="19.5" customHeight="1" x14ac:dyDescent="0.25">
      <c r="A1052" s="410" t="s">
        <v>619</v>
      </c>
      <c r="B1052" s="411" t="s">
        <v>926</v>
      </c>
      <c r="C1052" s="145" t="s">
        <v>923</v>
      </c>
      <c r="D1052" s="186">
        <f>SUM(D1053:D1056)</f>
        <v>51</v>
      </c>
      <c r="E1052" s="186">
        <f>D1052/D1052*100</f>
        <v>100</v>
      </c>
      <c r="F1052" s="186">
        <f>SUM(F1053:F1056)</f>
        <v>0</v>
      </c>
      <c r="G1052" s="186">
        <v>0</v>
      </c>
      <c r="H1052" s="186">
        <f>F1052/D1052*100-100</f>
        <v>-100</v>
      </c>
      <c r="I1052" s="2"/>
    </row>
    <row r="1053" spans="1:9" s="14" customFormat="1" ht="27" customHeight="1" x14ac:dyDescent="0.25">
      <c r="A1053" s="410"/>
      <c r="B1053" s="411"/>
      <c r="C1053" s="145" t="s">
        <v>853</v>
      </c>
      <c r="D1053" s="186">
        <v>51</v>
      </c>
      <c r="E1053" s="186">
        <f>D1053/D1052*100</f>
        <v>100</v>
      </c>
      <c r="F1053" s="186">
        <v>0</v>
      </c>
      <c r="G1053" s="186">
        <v>0</v>
      </c>
      <c r="H1053" s="186">
        <f>F1053/D1053*100-100</f>
        <v>-100</v>
      </c>
      <c r="I1053" s="2"/>
    </row>
    <row r="1054" spans="1:9" s="14" customFormat="1" ht="18" customHeight="1" x14ac:dyDescent="0.25">
      <c r="A1054" s="410"/>
      <c r="B1054" s="411"/>
      <c r="C1054" s="145" t="s">
        <v>924</v>
      </c>
      <c r="D1054" s="186">
        <v>0</v>
      </c>
      <c r="E1054" s="186">
        <f>D1054/D1052*100</f>
        <v>0</v>
      </c>
      <c r="F1054" s="186">
        <v>0</v>
      </c>
      <c r="G1054" s="186">
        <v>0</v>
      </c>
      <c r="H1054" s="186" t="s">
        <v>97</v>
      </c>
      <c r="I1054" s="2"/>
    </row>
    <row r="1055" spans="1:9" s="14" customFormat="1" ht="18.75" customHeight="1" x14ac:dyDescent="0.25">
      <c r="A1055" s="410"/>
      <c r="B1055" s="411"/>
      <c r="C1055" s="145" t="s">
        <v>855</v>
      </c>
      <c r="D1055" s="186">
        <v>0</v>
      </c>
      <c r="E1055" s="186">
        <f>D1055/D1052*100</f>
        <v>0</v>
      </c>
      <c r="F1055" s="186">
        <v>0</v>
      </c>
      <c r="G1055" s="186">
        <v>0</v>
      </c>
      <c r="H1055" s="186" t="s">
        <v>97</v>
      </c>
      <c r="I1055" s="2"/>
    </row>
    <row r="1056" spans="1:9" s="14" customFormat="1" ht="21" customHeight="1" x14ac:dyDescent="0.25">
      <c r="A1056" s="410"/>
      <c r="B1056" s="411"/>
      <c r="C1056" s="143" t="s">
        <v>856</v>
      </c>
      <c r="D1056" s="218">
        <v>0</v>
      </c>
      <c r="E1056" s="186">
        <f>D1056/D1052*100</f>
        <v>0</v>
      </c>
      <c r="F1056" s="186">
        <v>0</v>
      </c>
      <c r="G1056" s="186">
        <v>0</v>
      </c>
      <c r="H1056" s="186" t="s">
        <v>97</v>
      </c>
      <c r="I1056" s="2"/>
    </row>
    <row r="1057" spans="1:9" s="14" customFormat="1" ht="18" customHeight="1" x14ac:dyDescent="0.25">
      <c r="A1057" s="410" t="s">
        <v>634</v>
      </c>
      <c r="B1057" s="411" t="s">
        <v>927</v>
      </c>
      <c r="C1057" s="145" t="s">
        <v>923</v>
      </c>
      <c r="D1057" s="186">
        <f>SUM(D1058:D1061)</f>
        <v>180</v>
      </c>
      <c r="E1057" s="186">
        <v>0</v>
      </c>
      <c r="F1057" s="186">
        <f>SUM(F1058:F1061)</f>
        <v>0</v>
      </c>
      <c r="G1057" s="186">
        <v>0</v>
      </c>
      <c r="H1057" s="186">
        <f>F1057/D1057*100-100</f>
        <v>-100</v>
      </c>
      <c r="I1057" s="2"/>
    </row>
    <row r="1058" spans="1:9" s="14" customFormat="1" ht="29.25" customHeight="1" x14ac:dyDescent="0.25">
      <c r="A1058" s="410"/>
      <c r="B1058" s="411"/>
      <c r="C1058" s="145" t="s">
        <v>853</v>
      </c>
      <c r="D1058" s="186">
        <v>0</v>
      </c>
      <c r="E1058" s="186">
        <v>0</v>
      </c>
      <c r="F1058" s="186">
        <v>0</v>
      </c>
      <c r="G1058" s="186">
        <v>0</v>
      </c>
      <c r="H1058" s="186" t="s">
        <v>97</v>
      </c>
      <c r="I1058" s="2"/>
    </row>
    <row r="1059" spans="1:9" s="14" customFormat="1" ht="19.5" customHeight="1" x14ac:dyDescent="0.25">
      <c r="A1059" s="410"/>
      <c r="B1059" s="411"/>
      <c r="C1059" s="145" t="s">
        <v>924</v>
      </c>
      <c r="D1059" s="186">
        <v>0</v>
      </c>
      <c r="E1059" s="186">
        <v>0</v>
      </c>
      <c r="F1059" s="186">
        <v>0</v>
      </c>
      <c r="G1059" s="186">
        <v>0</v>
      </c>
      <c r="H1059" s="186" t="s">
        <v>97</v>
      </c>
      <c r="I1059" s="2"/>
    </row>
    <row r="1060" spans="1:9" s="14" customFormat="1" ht="18" customHeight="1" x14ac:dyDescent="0.25">
      <c r="A1060" s="410"/>
      <c r="B1060" s="411"/>
      <c r="C1060" s="145" t="s">
        <v>855</v>
      </c>
      <c r="D1060" s="186">
        <v>180</v>
      </c>
      <c r="E1060" s="186">
        <v>0</v>
      </c>
      <c r="F1060" s="186">
        <v>0</v>
      </c>
      <c r="G1060" s="186">
        <v>0</v>
      </c>
      <c r="H1060" s="186">
        <f>F1060/D1060*100-100</f>
        <v>-100</v>
      </c>
      <c r="I1060" s="2"/>
    </row>
    <row r="1061" spans="1:9" s="14" customFormat="1" ht="21.75" customHeight="1" x14ac:dyDescent="0.25">
      <c r="A1061" s="410"/>
      <c r="B1061" s="411"/>
      <c r="C1061" s="143" t="s">
        <v>856</v>
      </c>
      <c r="D1061" s="218">
        <v>0</v>
      </c>
      <c r="E1061" s="186">
        <v>0</v>
      </c>
      <c r="F1061" s="186">
        <v>0</v>
      </c>
      <c r="G1061" s="186">
        <v>0</v>
      </c>
      <c r="H1061" s="186" t="s">
        <v>97</v>
      </c>
      <c r="I1061" s="2"/>
    </row>
    <row r="1062" spans="1:9" s="14" customFormat="1" ht="20.25" customHeight="1" x14ac:dyDescent="0.25">
      <c r="A1062" s="410" t="s">
        <v>636</v>
      </c>
      <c r="B1062" s="422" t="s">
        <v>965</v>
      </c>
      <c r="C1062" s="145" t="s">
        <v>923</v>
      </c>
      <c r="D1062" s="186">
        <v>0</v>
      </c>
      <c r="E1062" s="186">
        <v>0</v>
      </c>
      <c r="F1062" s="186">
        <v>0</v>
      </c>
      <c r="G1062" s="186">
        <v>0</v>
      </c>
      <c r="H1062" s="186" t="s">
        <v>97</v>
      </c>
      <c r="I1062" s="2"/>
    </row>
    <row r="1063" spans="1:9" s="14" customFormat="1" ht="29.25" customHeight="1" x14ac:dyDescent="0.25">
      <c r="A1063" s="410"/>
      <c r="B1063" s="422"/>
      <c r="C1063" s="145" t="s">
        <v>853</v>
      </c>
      <c r="D1063" s="186">
        <v>100</v>
      </c>
      <c r="E1063" s="186">
        <v>0</v>
      </c>
      <c r="F1063" s="186">
        <v>0</v>
      </c>
      <c r="G1063" s="186">
        <v>0</v>
      </c>
      <c r="H1063" s="186">
        <f>F1063/D1063*100-100</f>
        <v>-100</v>
      </c>
      <c r="I1063" s="2"/>
    </row>
    <row r="1064" spans="1:9" s="14" customFormat="1" ht="18.75" customHeight="1" x14ac:dyDescent="0.25">
      <c r="A1064" s="410"/>
      <c r="B1064" s="422"/>
      <c r="C1064" s="145" t="s">
        <v>924</v>
      </c>
      <c r="D1064" s="186">
        <v>6483</v>
      </c>
      <c r="E1064" s="186">
        <v>0</v>
      </c>
      <c r="F1064" s="186">
        <v>0</v>
      </c>
      <c r="G1064" s="186">
        <v>0</v>
      </c>
      <c r="H1064" s="186">
        <f t="shared" ref="H1064:H1066" si="423">F1064/D1064*100-100</f>
        <v>-100</v>
      </c>
      <c r="I1064" s="2"/>
    </row>
    <row r="1065" spans="1:9" s="14" customFormat="1" ht="18.75" customHeight="1" x14ac:dyDescent="0.25">
      <c r="A1065" s="410"/>
      <c r="B1065" s="422"/>
      <c r="C1065" s="145" t="s">
        <v>855</v>
      </c>
      <c r="D1065" s="186">
        <v>3340</v>
      </c>
      <c r="E1065" s="186">
        <v>0</v>
      </c>
      <c r="F1065" s="186">
        <v>0</v>
      </c>
      <c r="G1065" s="186">
        <v>0</v>
      </c>
      <c r="H1065" s="186">
        <f t="shared" si="423"/>
        <v>-100</v>
      </c>
      <c r="I1065" s="2"/>
    </row>
    <row r="1066" spans="1:9" s="14" customFormat="1" ht="26.25" customHeight="1" x14ac:dyDescent="0.25">
      <c r="A1066" s="410"/>
      <c r="B1066" s="422"/>
      <c r="C1066" s="143" t="s">
        <v>856</v>
      </c>
      <c r="D1066" s="186">
        <v>1473.45</v>
      </c>
      <c r="E1066" s="186">
        <v>0</v>
      </c>
      <c r="F1066" s="186">
        <v>0</v>
      </c>
      <c r="G1066" s="186">
        <v>0</v>
      </c>
      <c r="H1066" s="186">
        <f t="shared" si="423"/>
        <v>-100</v>
      </c>
      <c r="I1066" s="2"/>
    </row>
    <row r="1067" spans="1:9" x14ac:dyDescent="0.25">
      <c r="A1067" s="405" t="s">
        <v>649</v>
      </c>
      <c r="B1067" s="406" t="s">
        <v>650</v>
      </c>
      <c r="C1067" s="152" t="s">
        <v>852</v>
      </c>
      <c r="D1067" s="187">
        <v>405405.7</v>
      </c>
      <c r="E1067" s="187">
        <v>100</v>
      </c>
      <c r="F1067" s="187">
        <v>34906.699999999997</v>
      </c>
      <c r="G1067" s="187">
        <v>100</v>
      </c>
      <c r="H1067" s="187">
        <v>-91.389686923494168</v>
      </c>
    </row>
    <row r="1068" spans="1:9" ht="31.5" x14ac:dyDescent="0.25">
      <c r="A1068" s="405"/>
      <c r="B1068" s="406"/>
      <c r="C1068" s="152" t="s">
        <v>853</v>
      </c>
      <c r="D1068" s="187">
        <v>254614</v>
      </c>
      <c r="E1068" s="187">
        <v>62.804741028554858</v>
      </c>
      <c r="F1068" s="174">
        <v>34896.1</v>
      </c>
      <c r="G1068" s="187">
        <v>99.969633336866565</v>
      </c>
      <c r="H1068" s="187">
        <v>-86.294508550197548</v>
      </c>
    </row>
    <row r="1069" spans="1:9" x14ac:dyDescent="0.25">
      <c r="A1069" s="405"/>
      <c r="B1069" s="406"/>
      <c r="C1069" s="152" t="s">
        <v>854</v>
      </c>
      <c r="D1069" s="187">
        <v>14854</v>
      </c>
      <c r="E1069" s="187">
        <v>3.6639840041716236</v>
      </c>
      <c r="F1069" s="174">
        <v>0</v>
      </c>
      <c r="G1069" s="187">
        <v>0</v>
      </c>
      <c r="H1069" s="187">
        <v>-100</v>
      </c>
    </row>
    <row r="1070" spans="1:9" ht="24.75" customHeight="1" x14ac:dyDescent="0.25">
      <c r="A1070" s="405"/>
      <c r="B1070" s="406"/>
      <c r="C1070" s="152" t="s">
        <v>855</v>
      </c>
      <c r="D1070" s="187">
        <v>6708</v>
      </c>
      <c r="E1070" s="187">
        <v>1.6546387976291403</v>
      </c>
      <c r="F1070" s="174">
        <v>10.6</v>
      </c>
      <c r="G1070" s="187">
        <v>3.0366663133438568E-2</v>
      </c>
      <c r="H1070" s="187">
        <v>-99.841979725700654</v>
      </c>
    </row>
    <row r="1071" spans="1:9" ht="25.5" customHeight="1" x14ac:dyDescent="0.25">
      <c r="A1071" s="405"/>
      <c r="B1071" s="406"/>
      <c r="C1071" s="152" t="s">
        <v>856</v>
      </c>
      <c r="D1071" s="187">
        <v>129229.7</v>
      </c>
      <c r="E1071" s="187">
        <v>31.876636169644385</v>
      </c>
      <c r="F1071" s="174">
        <v>0</v>
      </c>
      <c r="G1071" s="187">
        <v>0</v>
      </c>
      <c r="H1071" s="187">
        <v>-100</v>
      </c>
    </row>
    <row r="1072" spans="1:9" x14ac:dyDescent="0.25">
      <c r="A1072" s="419" t="s">
        <v>660</v>
      </c>
      <c r="B1072" s="423" t="s">
        <v>928</v>
      </c>
      <c r="C1072" s="146" t="s">
        <v>852</v>
      </c>
      <c r="D1072" s="188">
        <v>650</v>
      </c>
      <c r="E1072" s="188">
        <v>100</v>
      </c>
      <c r="F1072" s="177">
        <v>0</v>
      </c>
      <c r="G1072" s="188">
        <v>0</v>
      </c>
      <c r="H1072" s="188">
        <v>-100</v>
      </c>
    </row>
    <row r="1073" spans="1:8" ht="31.5" x14ac:dyDescent="0.25">
      <c r="A1073" s="419"/>
      <c r="B1073" s="423"/>
      <c r="C1073" s="146" t="s">
        <v>853</v>
      </c>
      <c r="D1073" s="188">
        <v>650</v>
      </c>
      <c r="E1073" s="188">
        <v>100</v>
      </c>
      <c r="F1073" s="188">
        <v>0</v>
      </c>
      <c r="G1073" s="188">
        <v>0</v>
      </c>
      <c r="H1073" s="188">
        <v>-100</v>
      </c>
    </row>
    <row r="1074" spans="1:8" x14ac:dyDescent="0.25">
      <c r="A1074" s="419"/>
      <c r="B1074" s="423"/>
      <c r="C1074" s="146" t="s">
        <v>854</v>
      </c>
      <c r="D1074" s="188">
        <v>0</v>
      </c>
      <c r="E1074" s="188">
        <v>0</v>
      </c>
      <c r="F1074" s="188">
        <v>0</v>
      </c>
      <c r="G1074" s="188">
        <v>0</v>
      </c>
      <c r="H1074" s="188" t="s">
        <v>97</v>
      </c>
    </row>
    <row r="1075" spans="1:8" x14ac:dyDescent="0.25">
      <c r="A1075" s="419"/>
      <c r="B1075" s="423"/>
      <c r="C1075" s="146" t="s">
        <v>855</v>
      </c>
      <c r="D1075" s="188">
        <v>0</v>
      </c>
      <c r="E1075" s="188">
        <v>0</v>
      </c>
      <c r="F1075" s="188">
        <v>0</v>
      </c>
      <c r="G1075" s="188">
        <v>0</v>
      </c>
      <c r="H1075" s="188" t="s">
        <v>97</v>
      </c>
    </row>
    <row r="1076" spans="1:8" x14ac:dyDescent="0.25">
      <c r="A1076" s="419"/>
      <c r="B1076" s="423"/>
      <c r="C1076" s="146" t="s">
        <v>856</v>
      </c>
      <c r="D1076" s="188">
        <v>0</v>
      </c>
      <c r="E1076" s="188">
        <v>0</v>
      </c>
      <c r="F1076" s="188">
        <v>0</v>
      </c>
      <c r="G1076" s="188">
        <v>0</v>
      </c>
      <c r="H1076" s="188" t="s">
        <v>97</v>
      </c>
    </row>
    <row r="1077" spans="1:8" x14ac:dyDescent="0.25">
      <c r="A1077" s="407" t="s">
        <v>663</v>
      </c>
      <c r="B1077" s="424" t="s">
        <v>929</v>
      </c>
      <c r="C1077" s="145" t="s">
        <v>852</v>
      </c>
      <c r="D1077" s="189">
        <v>650</v>
      </c>
      <c r="E1077" s="189">
        <v>100</v>
      </c>
      <c r="F1077" s="189">
        <v>0</v>
      </c>
      <c r="G1077" s="189">
        <v>0</v>
      </c>
      <c r="H1077" s="189">
        <v>-100</v>
      </c>
    </row>
    <row r="1078" spans="1:8" ht="31.5" x14ac:dyDescent="0.25">
      <c r="A1078" s="407"/>
      <c r="B1078" s="424"/>
      <c r="C1078" s="143" t="s">
        <v>853</v>
      </c>
      <c r="D1078" s="189">
        <v>650</v>
      </c>
      <c r="E1078" s="189">
        <v>100</v>
      </c>
      <c r="F1078" s="186">
        <v>0</v>
      </c>
      <c r="G1078" s="189">
        <v>0</v>
      </c>
      <c r="H1078" s="189">
        <v>-100</v>
      </c>
    </row>
    <row r="1079" spans="1:8" x14ac:dyDescent="0.25">
      <c r="A1079" s="407"/>
      <c r="B1079" s="424"/>
      <c r="C1079" s="143" t="s">
        <v>854</v>
      </c>
      <c r="D1079" s="190">
        <v>0</v>
      </c>
      <c r="E1079" s="190">
        <v>0</v>
      </c>
      <c r="F1079" s="179">
        <v>0</v>
      </c>
      <c r="G1079" s="190">
        <v>0</v>
      </c>
      <c r="H1079" s="190" t="s">
        <v>97</v>
      </c>
    </row>
    <row r="1080" spans="1:8" x14ac:dyDescent="0.25">
      <c r="A1080" s="407"/>
      <c r="B1080" s="424"/>
      <c r="C1080" s="143" t="s">
        <v>855</v>
      </c>
      <c r="D1080" s="190">
        <v>0</v>
      </c>
      <c r="E1080" s="190">
        <v>0</v>
      </c>
      <c r="F1080" s="179">
        <v>0</v>
      </c>
      <c r="G1080" s="190">
        <v>0</v>
      </c>
      <c r="H1080" s="190" t="s">
        <v>97</v>
      </c>
    </row>
    <row r="1081" spans="1:8" x14ac:dyDescent="0.25">
      <c r="A1081" s="407"/>
      <c r="B1081" s="424"/>
      <c r="C1081" s="143" t="s">
        <v>856</v>
      </c>
      <c r="D1081" s="190">
        <v>0</v>
      </c>
      <c r="E1081" s="190">
        <v>0</v>
      </c>
      <c r="F1081" s="179">
        <v>0</v>
      </c>
      <c r="G1081" s="190">
        <v>0</v>
      </c>
      <c r="H1081" s="190" t="s">
        <v>97</v>
      </c>
    </row>
    <row r="1082" spans="1:8" x14ac:dyDescent="0.25">
      <c r="A1082" s="419" t="s">
        <v>667</v>
      </c>
      <c r="B1082" s="423" t="s">
        <v>930</v>
      </c>
      <c r="C1082" s="146" t="s">
        <v>852</v>
      </c>
      <c r="D1082" s="188">
        <v>138985.70000000001</v>
      </c>
      <c r="E1082" s="188">
        <v>100</v>
      </c>
      <c r="F1082" s="177">
        <v>1298.4000000000001</v>
      </c>
      <c r="G1082" s="188">
        <v>100</v>
      </c>
      <c r="H1082" s="188">
        <v>-99.065803172556599</v>
      </c>
    </row>
    <row r="1083" spans="1:8" ht="31.5" x14ac:dyDescent="0.25">
      <c r="A1083" s="419"/>
      <c r="B1083" s="423"/>
      <c r="C1083" s="146" t="s">
        <v>853</v>
      </c>
      <c r="D1083" s="188">
        <v>9756.0000000000146</v>
      </c>
      <c r="E1083" s="188">
        <v>7.019427178479523</v>
      </c>
      <c r="F1083" s="188">
        <v>1298.4000000000001</v>
      </c>
      <c r="G1083" s="188">
        <v>100</v>
      </c>
      <c r="H1083" s="188">
        <v>-86.69126691266915</v>
      </c>
    </row>
    <row r="1084" spans="1:8" x14ac:dyDescent="0.25">
      <c r="A1084" s="419"/>
      <c r="B1084" s="423"/>
      <c r="C1084" s="146" t="s">
        <v>854</v>
      </c>
      <c r="D1084" s="188">
        <v>0</v>
      </c>
      <c r="E1084" s="188">
        <v>0</v>
      </c>
      <c r="F1084" s="188">
        <v>0</v>
      </c>
      <c r="G1084" s="188">
        <v>0</v>
      </c>
      <c r="H1084" s="188" t="s">
        <v>97</v>
      </c>
    </row>
    <row r="1085" spans="1:8" x14ac:dyDescent="0.25">
      <c r="A1085" s="419"/>
      <c r="B1085" s="423"/>
      <c r="C1085" s="146" t="s">
        <v>855</v>
      </c>
      <c r="D1085" s="188">
        <v>0</v>
      </c>
      <c r="E1085" s="188">
        <v>0</v>
      </c>
      <c r="F1085" s="188">
        <v>0</v>
      </c>
      <c r="G1085" s="188">
        <v>0</v>
      </c>
      <c r="H1085" s="188" t="s">
        <v>97</v>
      </c>
    </row>
    <row r="1086" spans="1:8" x14ac:dyDescent="0.25">
      <c r="A1086" s="419"/>
      <c r="B1086" s="423"/>
      <c r="C1086" s="146" t="s">
        <v>856</v>
      </c>
      <c r="D1086" s="188">
        <v>129229.7</v>
      </c>
      <c r="E1086" s="188">
        <v>92.980572821520482</v>
      </c>
      <c r="F1086" s="188">
        <v>0</v>
      </c>
      <c r="G1086" s="188">
        <v>0</v>
      </c>
      <c r="H1086" s="188">
        <v>-100</v>
      </c>
    </row>
    <row r="1087" spans="1:8" ht="16.5" customHeight="1" x14ac:dyDescent="0.25">
      <c r="A1087" s="407" t="s">
        <v>670</v>
      </c>
      <c r="B1087" s="424" t="s">
        <v>931</v>
      </c>
      <c r="C1087" s="145" t="s">
        <v>852</v>
      </c>
      <c r="D1087" s="189">
        <v>138985.70000000001</v>
      </c>
      <c r="E1087" s="189">
        <v>100</v>
      </c>
      <c r="F1087" s="186">
        <v>1298.4000000000001</v>
      </c>
      <c r="G1087" s="189">
        <v>100</v>
      </c>
      <c r="H1087" s="189">
        <v>-99.065803172556599</v>
      </c>
    </row>
    <row r="1088" spans="1:8" ht="31.5" x14ac:dyDescent="0.25">
      <c r="A1088" s="407"/>
      <c r="B1088" s="424"/>
      <c r="C1088" s="143" t="s">
        <v>853</v>
      </c>
      <c r="D1088" s="189">
        <v>9756.0000000000146</v>
      </c>
      <c r="E1088" s="189">
        <v>7.019427178479523</v>
      </c>
      <c r="F1088" s="186">
        <v>1298.4000000000001</v>
      </c>
      <c r="G1088" s="189">
        <v>100</v>
      </c>
      <c r="H1088" s="189">
        <v>-86.69126691266915</v>
      </c>
    </row>
    <row r="1089" spans="1:8" x14ac:dyDescent="0.25">
      <c r="A1089" s="407"/>
      <c r="B1089" s="424"/>
      <c r="C1089" s="143" t="s">
        <v>854</v>
      </c>
      <c r="D1089" s="190">
        <v>0</v>
      </c>
      <c r="E1089" s="190">
        <v>0</v>
      </c>
      <c r="F1089" s="179">
        <v>0</v>
      </c>
      <c r="G1089" s="190">
        <v>0</v>
      </c>
      <c r="H1089" s="190" t="s">
        <v>97</v>
      </c>
    </row>
    <row r="1090" spans="1:8" x14ac:dyDescent="0.25">
      <c r="A1090" s="407"/>
      <c r="B1090" s="424"/>
      <c r="C1090" s="143" t="s">
        <v>855</v>
      </c>
      <c r="D1090" s="190">
        <v>0</v>
      </c>
      <c r="E1090" s="190">
        <v>0</v>
      </c>
      <c r="F1090" s="179">
        <v>0</v>
      </c>
      <c r="G1090" s="190">
        <v>0</v>
      </c>
      <c r="H1090" s="190" t="s">
        <v>97</v>
      </c>
    </row>
    <row r="1091" spans="1:8" x14ac:dyDescent="0.25">
      <c r="A1091" s="407"/>
      <c r="B1091" s="424"/>
      <c r="C1091" s="143" t="s">
        <v>856</v>
      </c>
      <c r="D1091" s="191">
        <v>129229.7</v>
      </c>
      <c r="E1091" s="191">
        <v>92.980572821520482</v>
      </c>
      <c r="F1091" s="186">
        <v>0</v>
      </c>
      <c r="G1091" s="189">
        <v>0</v>
      </c>
      <c r="H1091" s="189">
        <v>-100</v>
      </c>
    </row>
    <row r="1092" spans="1:8" x14ac:dyDescent="0.25">
      <c r="A1092" s="419" t="s">
        <v>675</v>
      </c>
      <c r="B1092" s="423" t="s">
        <v>932</v>
      </c>
      <c r="C1092" s="146" t="s">
        <v>852</v>
      </c>
      <c r="D1092" s="188">
        <v>47375</v>
      </c>
      <c r="E1092" s="188">
        <v>100</v>
      </c>
      <c r="F1092" s="177">
        <v>533.20000000000005</v>
      </c>
      <c r="G1092" s="188">
        <v>100</v>
      </c>
      <c r="H1092" s="188">
        <v>-98.874511873350926</v>
      </c>
    </row>
    <row r="1093" spans="1:8" ht="31.5" x14ac:dyDescent="0.25">
      <c r="A1093" s="419"/>
      <c r="B1093" s="423"/>
      <c r="C1093" s="146" t="s">
        <v>853</v>
      </c>
      <c r="D1093" s="188">
        <v>25919</v>
      </c>
      <c r="E1093" s="188">
        <v>54.710290237467021</v>
      </c>
      <c r="F1093" s="188">
        <v>533.20000000000005</v>
      </c>
      <c r="G1093" s="188">
        <v>100</v>
      </c>
      <c r="H1093" s="188">
        <v>-97.942821868127623</v>
      </c>
    </row>
    <row r="1094" spans="1:8" x14ac:dyDescent="0.25">
      <c r="A1094" s="419"/>
      <c r="B1094" s="423"/>
      <c r="C1094" s="146" t="s">
        <v>854</v>
      </c>
      <c r="D1094" s="188">
        <v>14854</v>
      </c>
      <c r="E1094" s="188">
        <v>31.354089709762533</v>
      </c>
      <c r="F1094" s="188">
        <v>0</v>
      </c>
      <c r="G1094" s="188">
        <v>0</v>
      </c>
      <c r="H1094" s="188">
        <v>-100</v>
      </c>
    </row>
    <row r="1095" spans="1:8" x14ac:dyDescent="0.25">
      <c r="A1095" s="419"/>
      <c r="B1095" s="423"/>
      <c r="C1095" s="146" t="s">
        <v>855</v>
      </c>
      <c r="D1095" s="188">
        <v>6602</v>
      </c>
      <c r="E1095" s="188">
        <v>13.935620052770448</v>
      </c>
      <c r="F1095" s="188">
        <v>0</v>
      </c>
      <c r="G1095" s="188">
        <v>0</v>
      </c>
      <c r="H1095" s="188">
        <v>-100</v>
      </c>
    </row>
    <row r="1096" spans="1:8" x14ac:dyDescent="0.25">
      <c r="A1096" s="419"/>
      <c r="B1096" s="423"/>
      <c r="C1096" s="146" t="s">
        <v>856</v>
      </c>
      <c r="D1096" s="188">
        <v>0</v>
      </c>
      <c r="E1096" s="188">
        <v>0</v>
      </c>
      <c r="F1096" s="188">
        <v>0</v>
      </c>
      <c r="G1096" s="188">
        <v>0</v>
      </c>
      <c r="H1096" s="188" t="s">
        <v>97</v>
      </c>
    </row>
    <row r="1097" spans="1:8" x14ac:dyDescent="0.25">
      <c r="A1097" s="407" t="s">
        <v>677</v>
      </c>
      <c r="B1097" s="424" t="s">
        <v>678</v>
      </c>
      <c r="C1097" s="145" t="s">
        <v>852</v>
      </c>
      <c r="D1097" s="189">
        <v>29161</v>
      </c>
      <c r="E1097" s="189">
        <v>100</v>
      </c>
      <c r="F1097" s="186">
        <v>0</v>
      </c>
      <c r="G1097" s="189">
        <v>0</v>
      </c>
      <c r="H1097" s="189">
        <v>-100</v>
      </c>
    </row>
    <row r="1098" spans="1:8" ht="31.5" x14ac:dyDescent="0.25">
      <c r="A1098" s="407"/>
      <c r="B1098" s="424"/>
      <c r="C1098" s="143" t="s">
        <v>853</v>
      </c>
      <c r="D1098" s="189">
        <v>22559</v>
      </c>
      <c r="E1098" s="189">
        <v>77.360172833579099</v>
      </c>
      <c r="F1098" s="186">
        <v>0</v>
      </c>
      <c r="G1098" s="189">
        <v>0</v>
      </c>
      <c r="H1098" s="189">
        <v>-100</v>
      </c>
    </row>
    <row r="1099" spans="1:8" x14ac:dyDescent="0.25">
      <c r="A1099" s="407"/>
      <c r="B1099" s="424"/>
      <c r="C1099" s="143" t="s">
        <v>854</v>
      </c>
      <c r="D1099" s="190">
        <v>0</v>
      </c>
      <c r="E1099" s="190">
        <v>0</v>
      </c>
      <c r="F1099" s="179">
        <v>0</v>
      </c>
      <c r="G1099" s="190">
        <v>0</v>
      </c>
      <c r="H1099" s="189" t="s">
        <v>97</v>
      </c>
    </row>
    <row r="1100" spans="1:8" x14ac:dyDescent="0.25">
      <c r="A1100" s="407"/>
      <c r="B1100" s="424"/>
      <c r="C1100" s="143" t="s">
        <v>855</v>
      </c>
      <c r="D1100" s="190">
        <v>6602</v>
      </c>
      <c r="E1100" s="190">
        <v>22.639827166420904</v>
      </c>
      <c r="F1100" s="179">
        <v>0</v>
      </c>
      <c r="G1100" s="190">
        <v>0</v>
      </c>
      <c r="H1100" s="189">
        <v>-100</v>
      </c>
    </row>
    <row r="1101" spans="1:8" x14ac:dyDescent="0.25">
      <c r="A1101" s="407"/>
      <c r="B1101" s="424"/>
      <c r="C1101" s="143" t="s">
        <v>856</v>
      </c>
      <c r="D1101" s="190">
        <v>0</v>
      </c>
      <c r="E1101" s="190">
        <v>0</v>
      </c>
      <c r="F1101" s="179">
        <v>0</v>
      </c>
      <c r="G1101" s="190">
        <v>0</v>
      </c>
      <c r="H1101" s="189" t="s">
        <v>97</v>
      </c>
    </row>
    <row r="1102" spans="1:8" ht="15.75" customHeight="1" x14ac:dyDescent="0.25">
      <c r="A1102" s="407" t="s">
        <v>682</v>
      </c>
      <c r="B1102" s="429" t="s">
        <v>933</v>
      </c>
      <c r="C1102" s="145" t="s">
        <v>852</v>
      </c>
      <c r="D1102" s="190">
        <v>14854</v>
      </c>
      <c r="E1102" s="190">
        <v>100</v>
      </c>
      <c r="F1102" s="179">
        <v>0</v>
      </c>
      <c r="G1102" s="190">
        <v>0</v>
      </c>
      <c r="H1102" s="189">
        <v>-100</v>
      </c>
    </row>
    <row r="1103" spans="1:8" ht="31.5" customHeight="1" x14ac:dyDescent="0.25">
      <c r="A1103" s="407"/>
      <c r="B1103" s="429"/>
      <c r="C1103" s="143" t="s">
        <v>853</v>
      </c>
      <c r="D1103" s="190">
        <v>0</v>
      </c>
      <c r="E1103" s="190">
        <v>0</v>
      </c>
      <c r="F1103" s="179">
        <v>0</v>
      </c>
      <c r="G1103" s="190">
        <v>0</v>
      </c>
      <c r="H1103" s="189" t="s">
        <v>97</v>
      </c>
    </row>
    <row r="1104" spans="1:8" ht="15.75" customHeight="1" x14ac:dyDescent="0.25">
      <c r="A1104" s="407"/>
      <c r="B1104" s="429"/>
      <c r="C1104" s="143" t="s">
        <v>854</v>
      </c>
      <c r="D1104" s="190">
        <v>14854</v>
      </c>
      <c r="E1104" s="190">
        <v>100</v>
      </c>
      <c r="F1104" s="179">
        <v>0</v>
      </c>
      <c r="G1104" s="190">
        <v>0</v>
      </c>
      <c r="H1104" s="189">
        <v>-100</v>
      </c>
    </row>
    <row r="1105" spans="1:8" ht="15.75" customHeight="1" x14ac:dyDescent="0.25">
      <c r="A1105" s="407"/>
      <c r="B1105" s="429"/>
      <c r="C1105" s="143" t="s">
        <v>855</v>
      </c>
      <c r="D1105" s="190">
        <v>0</v>
      </c>
      <c r="E1105" s="190">
        <v>0</v>
      </c>
      <c r="F1105" s="179">
        <v>0</v>
      </c>
      <c r="G1105" s="190">
        <v>0</v>
      </c>
      <c r="H1105" s="189" t="s">
        <v>97</v>
      </c>
    </row>
    <row r="1106" spans="1:8" ht="15.75" customHeight="1" x14ac:dyDescent="0.25">
      <c r="A1106" s="407"/>
      <c r="B1106" s="429"/>
      <c r="C1106" s="143" t="s">
        <v>856</v>
      </c>
      <c r="D1106" s="190">
        <v>0</v>
      </c>
      <c r="E1106" s="190">
        <v>0</v>
      </c>
      <c r="F1106" s="179">
        <v>0</v>
      </c>
      <c r="G1106" s="190">
        <v>0</v>
      </c>
      <c r="H1106" s="189" t="s">
        <v>97</v>
      </c>
    </row>
    <row r="1107" spans="1:8" hidden="1" x14ac:dyDescent="0.25">
      <c r="A1107" s="407" t="s">
        <v>682</v>
      </c>
      <c r="B1107" s="424" t="s">
        <v>686</v>
      </c>
      <c r="C1107" s="145" t="s">
        <v>852</v>
      </c>
      <c r="D1107" s="190">
        <v>0</v>
      </c>
      <c r="E1107" s="190">
        <v>0</v>
      </c>
      <c r="F1107" s="186">
        <v>0</v>
      </c>
      <c r="G1107" s="189">
        <v>0</v>
      </c>
      <c r="H1107" s="189" t="s">
        <v>97</v>
      </c>
    </row>
    <row r="1108" spans="1:8" ht="31.5" hidden="1" x14ac:dyDescent="0.25">
      <c r="A1108" s="407"/>
      <c r="B1108" s="424"/>
      <c r="C1108" s="143" t="s">
        <v>853</v>
      </c>
      <c r="D1108" s="190">
        <v>0</v>
      </c>
      <c r="E1108" s="190">
        <v>0</v>
      </c>
      <c r="F1108" s="186">
        <v>0</v>
      </c>
      <c r="G1108" s="189">
        <v>0</v>
      </c>
      <c r="H1108" s="189" t="s">
        <v>97</v>
      </c>
    </row>
    <row r="1109" spans="1:8" hidden="1" x14ac:dyDescent="0.25">
      <c r="A1109" s="407"/>
      <c r="B1109" s="424"/>
      <c r="C1109" s="143" t="s">
        <v>854</v>
      </c>
      <c r="D1109" s="190">
        <v>0</v>
      </c>
      <c r="E1109" s="190">
        <v>0</v>
      </c>
      <c r="F1109" s="179">
        <v>0</v>
      </c>
      <c r="G1109" s="190">
        <v>0</v>
      </c>
      <c r="H1109" s="189" t="s">
        <v>97</v>
      </c>
    </row>
    <row r="1110" spans="1:8" hidden="1" x14ac:dyDescent="0.25">
      <c r="A1110" s="407"/>
      <c r="B1110" s="424"/>
      <c r="C1110" s="143" t="s">
        <v>855</v>
      </c>
      <c r="D1110" s="190">
        <v>0</v>
      </c>
      <c r="E1110" s="190">
        <v>0</v>
      </c>
      <c r="F1110" s="179">
        <v>0</v>
      </c>
      <c r="G1110" s="190">
        <v>0</v>
      </c>
      <c r="H1110" s="189" t="s">
        <v>97</v>
      </c>
    </row>
    <row r="1111" spans="1:8" hidden="1" x14ac:dyDescent="0.25">
      <c r="A1111" s="407"/>
      <c r="B1111" s="424"/>
      <c r="C1111" s="143" t="s">
        <v>856</v>
      </c>
      <c r="D1111" s="190">
        <v>0</v>
      </c>
      <c r="E1111" s="190">
        <v>0</v>
      </c>
      <c r="F1111" s="179">
        <v>0</v>
      </c>
      <c r="G1111" s="190">
        <v>0</v>
      </c>
      <c r="H1111" s="189" t="s">
        <v>97</v>
      </c>
    </row>
    <row r="1112" spans="1:8" x14ac:dyDescent="0.25">
      <c r="A1112" s="407" t="s">
        <v>685</v>
      </c>
      <c r="B1112" s="424" t="s">
        <v>689</v>
      </c>
      <c r="C1112" s="145" t="s">
        <v>852</v>
      </c>
      <c r="D1112" s="189">
        <v>3360</v>
      </c>
      <c r="E1112" s="189">
        <v>100</v>
      </c>
      <c r="F1112" s="186">
        <v>533.20000000000005</v>
      </c>
      <c r="G1112" s="189">
        <v>100</v>
      </c>
      <c r="H1112" s="189">
        <v>-84.13095238095238</v>
      </c>
    </row>
    <row r="1113" spans="1:8" ht="31.5" x14ac:dyDescent="0.25">
      <c r="A1113" s="407"/>
      <c r="B1113" s="424"/>
      <c r="C1113" s="143" t="s">
        <v>853</v>
      </c>
      <c r="D1113" s="189">
        <v>3360</v>
      </c>
      <c r="E1113" s="189">
        <v>100</v>
      </c>
      <c r="F1113" s="186">
        <v>533.20000000000005</v>
      </c>
      <c r="G1113" s="189">
        <v>100</v>
      </c>
      <c r="H1113" s="189">
        <v>-84.13095238095238</v>
      </c>
    </row>
    <row r="1114" spans="1:8" x14ac:dyDescent="0.25">
      <c r="A1114" s="407"/>
      <c r="B1114" s="424"/>
      <c r="C1114" s="143" t="s">
        <v>854</v>
      </c>
      <c r="D1114" s="190">
        <v>0</v>
      </c>
      <c r="E1114" s="190">
        <v>0</v>
      </c>
      <c r="F1114" s="179">
        <v>0</v>
      </c>
      <c r="G1114" s="190">
        <v>0</v>
      </c>
      <c r="H1114" s="189" t="s">
        <v>97</v>
      </c>
    </row>
    <row r="1115" spans="1:8" x14ac:dyDescent="0.25">
      <c r="A1115" s="407"/>
      <c r="B1115" s="424"/>
      <c r="C1115" s="143" t="s">
        <v>855</v>
      </c>
      <c r="D1115" s="190">
        <v>0</v>
      </c>
      <c r="E1115" s="190">
        <v>0</v>
      </c>
      <c r="F1115" s="179">
        <v>0</v>
      </c>
      <c r="G1115" s="190">
        <v>0</v>
      </c>
      <c r="H1115" s="189" t="s">
        <v>97</v>
      </c>
    </row>
    <row r="1116" spans="1:8" x14ac:dyDescent="0.25">
      <c r="A1116" s="407"/>
      <c r="B1116" s="424"/>
      <c r="C1116" s="143" t="s">
        <v>856</v>
      </c>
      <c r="D1116" s="190">
        <v>0</v>
      </c>
      <c r="E1116" s="190">
        <v>0</v>
      </c>
      <c r="F1116" s="179">
        <v>0</v>
      </c>
      <c r="G1116" s="190">
        <v>0</v>
      </c>
      <c r="H1116" s="189" t="s">
        <v>97</v>
      </c>
    </row>
    <row r="1117" spans="1:8" hidden="1" x14ac:dyDescent="0.25">
      <c r="A1117" s="407" t="s">
        <v>688</v>
      </c>
      <c r="B1117" s="424" t="s">
        <v>693</v>
      </c>
      <c r="C1117" s="145" t="s">
        <v>852</v>
      </c>
      <c r="D1117" s="189">
        <v>0</v>
      </c>
      <c r="E1117" s="189">
        <v>0</v>
      </c>
      <c r="F1117" s="189">
        <v>0</v>
      </c>
      <c r="G1117" s="189">
        <v>0</v>
      </c>
      <c r="H1117" s="189" t="s">
        <v>97</v>
      </c>
    </row>
    <row r="1118" spans="1:8" ht="31.5" hidden="1" x14ac:dyDescent="0.25">
      <c r="A1118" s="407"/>
      <c r="B1118" s="424"/>
      <c r="C1118" s="143" t="s">
        <v>853</v>
      </c>
      <c r="D1118" s="189">
        <v>0</v>
      </c>
      <c r="E1118" s="189">
        <v>0</v>
      </c>
      <c r="F1118" s="186">
        <v>0</v>
      </c>
      <c r="G1118" s="189">
        <v>0</v>
      </c>
      <c r="H1118" s="189" t="s">
        <v>97</v>
      </c>
    </row>
    <row r="1119" spans="1:8" hidden="1" x14ac:dyDescent="0.25">
      <c r="A1119" s="407"/>
      <c r="B1119" s="424"/>
      <c r="C1119" s="143" t="s">
        <v>854</v>
      </c>
      <c r="D1119" s="190">
        <v>0</v>
      </c>
      <c r="E1119" s="190">
        <v>0</v>
      </c>
      <c r="F1119" s="179">
        <v>0</v>
      </c>
      <c r="G1119" s="190">
        <v>0</v>
      </c>
      <c r="H1119" s="189" t="s">
        <v>97</v>
      </c>
    </row>
    <row r="1120" spans="1:8" hidden="1" x14ac:dyDescent="0.25">
      <c r="A1120" s="407"/>
      <c r="B1120" s="424"/>
      <c r="C1120" s="143" t="s">
        <v>855</v>
      </c>
      <c r="D1120" s="190">
        <v>0</v>
      </c>
      <c r="E1120" s="190">
        <v>0</v>
      </c>
      <c r="F1120" s="179">
        <v>0</v>
      </c>
      <c r="G1120" s="190">
        <v>0</v>
      </c>
      <c r="H1120" s="189" t="s">
        <v>97</v>
      </c>
    </row>
    <row r="1121" spans="1:8" hidden="1" x14ac:dyDescent="0.25">
      <c r="A1121" s="407"/>
      <c r="B1121" s="424"/>
      <c r="C1121" s="143" t="s">
        <v>856</v>
      </c>
      <c r="D1121" s="190">
        <v>0</v>
      </c>
      <c r="E1121" s="190">
        <v>0</v>
      </c>
      <c r="F1121" s="179">
        <v>0</v>
      </c>
      <c r="G1121" s="190">
        <v>0</v>
      </c>
      <c r="H1121" s="189" t="s">
        <v>97</v>
      </c>
    </row>
    <row r="1122" spans="1:8" x14ac:dyDescent="0.25">
      <c r="A1122" s="419" t="s">
        <v>695</v>
      </c>
      <c r="B1122" s="423" t="s">
        <v>934</v>
      </c>
      <c r="C1122" s="146" t="s">
        <v>852</v>
      </c>
      <c r="D1122" s="188">
        <v>3503</v>
      </c>
      <c r="E1122" s="188">
        <v>100</v>
      </c>
      <c r="F1122" s="188">
        <v>338.9</v>
      </c>
      <c r="G1122" s="188">
        <v>100</v>
      </c>
      <c r="H1122" s="188">
        <v>-90.325435341136171</v>
      </c>
    </row>
    <row r="1123" spans="1:8" ht="31.5" x14ac:dyDescent="0.25">
      <c r="A1123" s="419"/>
      <c r="B1123" s="423"/>
      <c r="C1123" s="146" t="s">
        <v>853</v>
      </c>
      <c r="D1123" s="188">
        <v>3503</v>
      </c>
      <c r="E1123" s="188">
        <v>100</v>
      </c>
      <c r="F1123" s="188">
        <v>338.9</v>
      </c>
      <c r="G1123" s="188">
        <v>100</v>
      </c>
      <c r="H1123" s="188">
        <v>-90.325435341136171</v>
      </c>
    </row>
    <row r="1124" spans="1:8" x14ac:dyDescent="0.25">
      <c r="A1124" s="419"/>
      <c r="B1124" s="423"/>
      <c r="C1124" s="146" t="s">
        <v>854</v>
      </c>
      <c r="D1124" s="188">
        <v>0</v>
      </c>
      <c r="E1124" s="188">
        <v>0</v>
      </c>
      <c r="F1124" s="177">
        <v>0</v>
      </c>
      <c r="G1124" s="188">
        <v>0</v>
      </c>
      <c r="H1124" s="188" t="s">
        <v>97</v>
      </c>
    </row>
    <row r="1125" spans="1:8" x14ac:dyDescent="0.25">
      <c r="A1125" s="419"/>
      <c r="B1125" s="423"/>
      <c r="C1125" s="146" t="s">
        <v>855</v>
      </c>
      <c r="D1125" s="188">
        <v>0</v>
      </c>
      <c r="E1125" s="188">
        <v>0</v>
      </c>
      <c r="F1125" s="177">
        <v>0</v>
      </c>
      <c r="G1125" s="188">
        <v>0</v>
      </c>
      <c r="H1125" s="188" t="s">
        <v>97</v>
      </c>
    </row>
    <row r="1126" spans="1:8" x14ac:dyDescent="0.25">
      <c r="A1126" s="419"/>
      <c r="B1126" s="423"/>
      <c r="C1126" s="146" t="s">
        <v>856</v>
      </c>
      <c r="D1126" s="188">
        <v>0</v>
      </c>
      <c r="E1126" s="188">
        <v>0</v>
      </c>
      <c r="F1126" s="177">
        <v>0</v>
      </c>
      <c r="G1126" s="188">
        <v>0</v>
      </c>
      <c r="H1126" s="188" t="s">
        <v>97</v>
      </c>
    </row>
    <row r="1127" spans="1:8" x14ac:dyDescent="0.25">
      <c r="A1127" s="407" t="s">
        <v>698</v>
      </c>
      <c r="B1127" s="424" t="s">
        <v>699</v>
      </c>
      <c r="C1127" s="145" t="s">
        <v>852</v>
      </c>
      <c r="D1127" s="189">
        <v>3487</v>
      </c>
      <c r="E1127" s="190">
        <v>100</v>
      </c>
      <c r="F1127" s="186">
        <v>338.9</v>
      </c>
      <c r="G1127" s="189">
        <v>100</v>
      </c>
      <c r="H1127" s="189">
        <v>-90.281043877258384</v>
      </c>
    </row>
    <row r="1128" spans="1:8" ht="31.5" x14ac:dyDescent="0.25">
      <c r="A1128" s="407"/>
      <c r="B1128" s="424"/>
      <c r="C1128" s="143" t="s">
        <v>853</v>
      </c>
      <c r="D1128" s="189">
        <v>3487</v>
      </c>
      <c r="E1128" s="190">
        <v>100</v>
      </c>
      <c r="F1128" s="186">
        <v>338.9</v>
      </c>
      <c r="G1128" s="189">
        <v>100</v>
      </c>
      <c r="H1128" s="189">
        <v>-90.281043877258384</v>
      </c>
    </row>
    <row r="1129" spans="1:8" x14ac:dyDescent="0.25">
      <c r="A1129" s="407"/>
      <c r="B1129" s="424"/>
      <c r="C1129" s="143" t="s">
        <v>854</v>
      </c>
      <c r="D1129" s="190">
        <v>0</v>
      </c>
      <c r="E1129" s="190">
        <v>0</v>
      </c>
      <c r="F1129" s="179">
        <v>0</v>
      </c>
      <c r="G1129" s="190">
        <v>0</v>
      </c>
      <c r="H1129" s="189" t="s">
        <v>97</v>
      </c>
    </row>
    <row r="1130" spans="1:8" x14ac:dyDescent="0.25">
      <c r="A1130" s="407"/>
      <c r="B1130" s="424"/>
      <c r="C1130" s="143" t="s">
        <v>855</v>
      </c>
      <c r="D1130" s="190">
        <v>0</v>
      </c>
      <c r="E1130" s="190">
        <v>0</v>
      </c>
      <c r="F1130" s="179">
        <v>0</v>
      </c>
      <c r="G1130" s="190">
        <v>0</v>
      </c>
      <c r="H1130" s="189" t="s">
        <v>97</v>
      </c>
    </row>
    <row r="1131" spans="1:8" x14ac:dyDescent="0.25">
      <c r="A1131" s="407"/>
      <c r="B1131" s="424"/>
      <c r="C1131" s="143" t="s">
        <v>856</v>
      </c>
      <c r="D1131" s="190">
        <v>0</v>
      </c>
      <c r="E1131" s="190">
        <v>0</v>
      </c>
      <c r="F1131" s="179">
        <v>0</v>
      </c>
      <c r="G1131" s="190">
        <v>0</v>
      </c>
      <c r="H1131" s="189" t="s">
        <v>97</v>
      </c>
    </row>
    <row r="1132" spans="1:8" x14ac:dyDescent="0.25">
      <c r="A1132" s="407" t="s">
        <v>708</v>
      </c>
      <c r="B1132" s="424" t="s">
        <v>709</v>
      </c>
      <c r="C1132" s="145" t="s">
        <v>852</v>
      </c>
      <c r="D1132" s="189">
        <v>16</v>
      </c>
      <c r="E1132" s="189">
        <v>100</v>
      </c>
      <c r="F1132" s="186">
        <v>0</v>
      </c>
      <c r="G1132" s="189">
        <v>0</v>
      </c>
      <c r="H1132" s="189">
        <v>-100</v>
      </c>
    </row>
    <row r="1133" spans="1:8" ht="31.5" x14ac:dyDescent="0.25">
      <c r="A1133" s="407"/>
      <c r="B1133" s="424"/>
      <c r="C1133" s="143" t="s">
        <v>853</v>
      </c>
      <c r="D1133" s="189">
        <v>16</v>
      </c>
      <c r="E1133" s="189">
        <v>100</v>
      </c>
      <c r="F1133" s="186">
        <v>0</v>
      </c>
      <c r="G1133" s="189">
        <v>0</v>
      </c>
      <c r="H1133" s="189">
        <v>-100</v>
      </c>
    </row>
    <row r="1134" spans="1:8" x14ac:dyDescent="0.25">
      <c r="A1134" s="407"/>
      <c r="B1134" s="424"/>
      <c r="C1134" s="143" t="s">
        <v>854</v>
      </c>
      <c r="D1134" s="190">
        <v>0</v>
      </c>
      <c r="E1134" s="190">
        <v>0</v>
      </c>
      <c r="F1134" s="179">
        <v>0</v>
      </c>
      <c r="G1134" s="190">
        <v>0</v>
      </c>
      <c r="H1134" s="189" t="s">
        <v>97</v>
      </c>
    </row>
    <row r="1135" spans="1:8" x14ac:dyDescent="0.25">
      <c r="A1135" s="407"/>
      <c r="B1135" s="424"/>
      <c r="C1135" s="143" t="s">
        <v>855</v>
      </c>
      <c r="D1135" s="190">
        <v>0</v>
      </c>
      <c r="E1135" s="190">
        <v>0</v>
      </c>
      <c r="F1135" s="179">
        <v>0</v>
      </c>
      <c r="G1135" s="190">
        <v>0</v>
      </c>
      <c r="H1135" s="189" t="s">
        <v>97</v>
      </c>
    </row>
    <row r="1136" spans="1:8" x14ac:dyDescent="0.25">
      <c r="A1136" s="407"/>
      <c r="B1136" s="424"/>
      <c r="C1136" s="143" t="s">
        <v>856</v>
      </c>
      <c r="D1136" s="190">
        <v>0</v>
      </c>
      <c r="E1136" s="190">
        <v>0</v>
      </c>
      <c r="F1136" s="179">
        <v>0</v>
      </c>
      <c r="G1136" s="190">
        <v>0</v>
      </c>
      <c r="H1136" s="189" t="s">
        <v>97</v>
      </c>
    </row>
    <row r="1137" spans="1:8" x14ac:dyDescent="0.25">
      <c r="A1137" s="419" t="s">
        <v>711</v>
      </c>
      <c r="B1137" s="423" t="s">
        <v>935</v>
      </c>
      <c r="C1137" s="146" t="s">
        <v>852</v>
      </c>
      <c r="D1137" s="188">
        <v>174432</v>
      </c>
      <c r="E1137" s="188">
        <v>100</v>
      </c>
      <c r="F1137" s="177">
        <v>24806.699999999997</v>
      </c>
      <c r="G1137" s="188">
        <v>100</v>
      </c>
      <c r="H1137" s="188">
        <v>-85.778584204733079</v>
      </c>
    </row>
    <row r="1138" spans="1:8" ht="31.5" x14ac:dyDescent="0.25">
      <c r="A1138" s="419"/>
      <c r="B1138" s="423"/>
      <c r="C1138" s="146" t="s">
        <v>853</v>
      </c>
      <c r="D1138" s="188">
        <v>174326</v>
      </c>
      <c r="E1138" s="188">
        <v>99.939231333700235</v>
      </c>
      <c r="F1138" s="188">
        <v>24796.1</v>
      </c>
      <c r="G1138" s="188">
        <v>99.957269608613814</v>
      </c>
      <c r="H1138" s="188">
        <v>-85.776017346810008</v>
      </c>
    </row>
    <row r="1139" spans="1:8" x14ac:dyDescent="0.25">
      <c r="A1139" s="419"/>
      <c r="B1139" s="423"/>
      <c r="C1139" s="146" t="s">
        <v>854</v>
      </c>
      <c r="D1139" s="188">
        <v>0</v>
      </c>
      <c r="E1139" s="188">
        <v>0</v>
      </c>
      <c r="F1139" s="188">
        <v>0</v>
      </c>
      <c r="G1139" s="188">
        <v>0</v>
      </c>
      <c r="H1139" s="188" t="s">
        <v>97</v>
      </c>
    </row>
    <row r="1140" spans="1:8" x14ac:dyDescent="0.25">
      <c r="A1140" s="419"/>
      <c r="B1140" s="423"/>
      <c r="C1140" s="146" t="s">
        <v>855</v>
      </c>
      <c r="D1140" s="188">
        <v>106</v>
      </c>
      <c r="E1140" s="188">
        <v>6.0768666299761513E-2</v>
      </c>
      <c r="F1140" s="188">
        <v>10.6</v>
      </c>
      <c r="G1140" s="188">
        <v>4.2730391386198087E-2</v>
      </c>
      <c r="H1140" s="188" t="s">
        <v>97</v>
      </c>
    </row>
    <row r="1141" spans="1:8" x14ac:dyDescent="0.25">
      <c r="A1141" s="419"/>
      <c r="B1141" s="423"/>
      <c r="C1141" s="146" t="s">
        <v>856</v>
      </c>
      <c r="D1141" s="188">
        <v>0</v>
      </c>
      <c r="E1141" s="188">
        <v>0</v>
      </c>
      <c r="F1141" s="188">
        <v>0</v>
      </c>
      <c r="G1141" s="188">
        <v>0</v>
      </c>
      <c r="H1141" s="188" t="s">
        <v>97</v>
      </c>
    </row>
    <row r="1142" spans="1:8" x14ac:dyDescent="0.25">
      <c r="A1142" s="407" t="s">
        <v>714</v>
      </c>
      <c r="B1142" s="424" t="s">
        <v>715</v>
      </c>
      <c r="C1142" s="145" t="s">
        <v>852</v>
      </c>
      <c r="D1142" s="189">
        <v>133003</v>
      </c>
      <c r="E1142" s="189">
        <v>100</v>
      </c>
      <c r="F1142" s="186">
        <v>24168.399999999998</v>
      </c>
      <c r="G1142" s="189">
        <v>100</v>
      </c>
      <c r="H1142" s="189">
        <v>-81.828680556077686</v>
      </c>
    </row>
    <row r="1143" spans="1:8" ht="31.5" x14ac:dyDescent="0.25">
      <c r="A1143" s="407"/>
      <c r="B1143" s="424"/>
      <c r="C1143" s="143" t="s">
        <v>853</v>
      </c>
      <c r="D1143" s="189">
        <v>133003</v>
      </c>
      <c r="E1143" s="189">
        <v>100</v>
      </c>
      <c r="F1143" s="186">
        <v>24168.399999999998</v>
      </c>
      <c r="G1143" s="189">
        <v>100</v>
      </c>
      <c r="H1143" s="189">
        <v>-81.828680556077686</v>
      </c>
    </row>
    <row r="1144" spans="1:8" x14ac:dyDescent="0.25">
      <c r="A1144" s="407"/>
      <c r="B1144" s="424"/>
      <c r="C1144" s="143" t="s">
        <v>854</v>
      </c>
      <c r="D1144" s="190">
        <v>0</v>
      </c>
      <c r="E1144" s="190">
        <v>0</v>
      </c>
      <c r="F1144" s="179">
        <v>0</v>
      </c>
      <c r="G1144" s="190">
        <v>0</v>
      </c>
      <c r="H1144" s="189" t="s">
        <v>97</v>
      </c>
    </row>
    <row r="1145" spans="1:8" x14ac:dyDescent="0.25">
      <c r="A1145" s="407"/>
      <c r="B1145" s="424"/>
      <c r="C1145" s="143" t="s">
        <v>855</v>
      </c>
      <c r="D1145" s="190">
        <v>0</v>
      </c>
      <c r="E1145" s="190">
        <v>0</v>
      </c>
      <c r="F1145" s="179">
        <v>0</v>
      </c>
      <c r="G1145" s="190">
        <v>0</v>
      </c>
      <c r="H1145" s="189" t="s">
        <v>97</v>
      </c>
    </row>
    <row r="1146" spans="1:8" x14ac:dyDescent="0.25">
      <c r="A1146" s="407"/>
      <c r="B1146" s="424"/>
      <c r="C1146" s="143" t="s">
        <v>856</v>
      </c>
      <c r="D1146" s="190">
        <v>0</v>
      </c>
      <c r="E1146" s="190">
        <v>0</v>
      </c>
      <c r="F1146" s="179">
        <v>0</v>
      </c>
      <c r="G1146" s="190">
        <v>0</v>
      </c>
      <c r="H1146" s="189" t="s">
        <v>97</v>
      </c>
    </row>
    <row r="1147" spans="1:8" ht="15.75" hidden="1" customHeight="1" x14ac:dyDescent="0.25">
      <c r="A1147" s="407" t="s">
        <v>722</v>
      </c>
      <c r="B1147" s="424" t="s">
        <v>723</v>
      </c>
      <c r="C1147" s="145" t="s">
        <v>852</v>
      </c>
      <c r="D1147" s="190">
        <v>0</v>
      </c>
      <c r="E1147" s="190">
        <v>0</v>
      </c>
      <c r="F1147" s="179">
        <v>0</v>
      </c>
      <c r="G1147" s="190">
        <v>0</v>
      </c>
      <c r="H1147" s="189">
        <v>0</v>
      </c>
    </row>
    <row r="1148" spans="1:8" ht="31.5" hidden="1" customHeight="1" x14ac:dyDescent="0.25">
      <c r="A1148" s="407"/>
      <c r="B1148" s="424"/>
      <c r="C1148" s="143" t="s">
        <v>853</v>
      </c>
      <c r="D1148" s="190">
        <v>0</v>
      </c>
      <c r="E1148" s="190">
        <v>0</v>
      </c>
      <c r="F1148" s="179">
        <v>0</v>
      </c>
      <c r="G1148" s="190">
        <v>0</v>
      </c>
      <c r="H1148" s="189">
        <v>0</v>
      </c>
    </row>
    <row r="1149" spans="1:8" ht="15.75" hidden="1" customHeight="1" x14ac:dyDescent="0.25">
      <c r="A1149" s="407"/>
      <c r="B1149" s="424"/>
      <c r="C1149" s="143" t="s">
        <v>854</v>
      </c>
      <c r="D1149" s="190">
        <v>0</v>
      </c>
      <c r="E1149" s="190">
        <v>0</v>
      </c>
      <c r="F1149" s="179">
        <v>0</v>
      </c>
      <c r="G1149" s="190">
        <v>0</v>
      </c>
      <c r="H1149" s="189">
        <v>0</v>
      </c>
    </row>
    <row r="1150" spans="1:8" ht="15.75" hidden="1" customHeight="1" x14ac:dyDescent="0.25">
      <c r="A1150" s="407"/>
      <c r="B1150" s="424"/>
      <c r="C1150" s="143" t="s">
        <v>855</v>
      </c>
      <c r="D1150" s="190">
        <v>0</v>
      </c>
      <c r="E1150" s="190">
        <v>0</v>
      </c>
      <c r="F1150" s="179">
        <v>0</v>
      </c>
      <c r="G1150" s="190">
        <v>0</v>
      </c>
      <c r="H1150" s="189">
        <v>0</v>
      </c>
    </row>
    <row r="1151" spans="1:8" ht="15.75" hidden="1" customHeight="1" x14ac:dyDescent="0.25">
      <c r="A1151" s="407"/>
      <c r="B1151" s="424"/>
      <c r="C1151" s="143" t="s">
        <v>856</v>
      </c>
      <c r="D1151" s="190">
        <v>0</v>
      </c>
      <c r="E1151" s="190">
        <v>0</v>
      </c>
      <c r="F1151" s="179">
        <v>0</v>
      </c>
      <c r="G1151" s="190">
        <v>0</v>
      </c>
      <c r="H1151" s="189">
        <v>0</v>
      </c>
    </row>
    <row r="1152" spans="1:8" x14ac:dyDescent="0.25">
      <c r="A1152" s="407" t="s">
        <v>722</v>
      </c>
      <c r="B1152" s="424" t="s">
        <v>936</v>
      </c>
      <c r="C1152" s="145" t="s">
        <v>852</v>
      </c>
      <c r="D1152" s="189">
        <v>741</v>
      </c>
      <c r="E1152" s="189">
        <v>100</v>
      </c>
      <c r="F1152" s="186">
        <v>185.2</v>
      </c>
      <c r="G1152" s="189">
        <v>100</v>
      </c>
      <c r="H1152" s="189">
        <v>-75.006747638326587</v>
      </c>
    </row>
    <row r="1153" spans="1:8" ht="31.5" x14ac:dyDescent="0.25">
      <c r="A1153" s="407"/>
      <c r="B1153" s="424"/>
      <c r="C1153" s="143" t="s">
        <v>853</v>
      </c>
      <c r="D1153" s="189">
        <v>741</v>
      </c>
      <c r="E1153" s="189">
        <v>100</v>
      </c>
      <c r="F1153" s="186">
        <v>185.2</v>
      </c>
      <c r="G1153" s="189">
        <v>100</v>
      </c>
      <c r="H1153" s="189">
        <v>-75.006747638326587</v>
      </c>
    </row>
    <row r="1154" spans="1:8" x14ac:dyDescent="0.25">
      <c r="A1154" s="407"/>
      <c r="B1154" s="424"/>
      <c r="C1154" s="143" t="s">
        <v>854</v>
      </c>
      <c r="D1154" s="190">
        <v>0</v>
      </c>
      <c r="E1154" s="190">
        <v>0</v>
      </c>
      <c r="F1154" s="179">
        <v>0</v>
      </c>
      <c r="G1154" s="190">
        <v>0</v>
      </c>
      <c r="H1154" s="189" t="s">
        <v>97</v>
      </c>
    </row>
    <row r="1155" spans="1:8" x14ac:dyDescent="0.25">
      <c r="A1155" s="407"/>
      <c r="B1155" s="424"/>
      <c r="C1155" s="143" t="s">
        <v>855</v>
      </c>
      <c r="D1155" s="190">
        <v>0</v>
      </c>
      <c r="E1155" s="190">
        <v>0</v>
      </c>
      <c r="F1155" s="179">
        <v>0</v>
      </c>
      <c r="G1155" s="190">
        <v>0</v>
      </c>
      <c r="H1155" s="189" t="s">
        <v>97</v>
      </c>
    </row>
    <row r="1156" spans="1:8" x14ac:dyDescent="0.25">
      <c r="A1156" s="407"/>
      <c r="B1156" s="424"/>
      <c r="C1156" s="143" t="s">
        <v>856</v>
      </c>
      <c r="D1156" s="190">
        <v>0</v>
      </c>
      <c r="E1156" s="190">
        <v>0</v>
      </c>
      <c r="F1156" s="179">
        <v>0</v>
      </c>
      <c r="G1156" s="190">
        <v>0</v>
      </c>
      <c r="H1156" s="189" t="s">
        <v>97</v>
      </c>
    </row>
    <row r="1157" spans="1:8" ht="21.75" customHeight="1" x14ac:dyDescent="0.25">
      <c r="A1157" s="407" t="s">
        <v>725</v>
      </c>
      <c r="B1157" s="424" t="s">
        <v>937</v>
      </c>
      <c r="C1157" s="145" t="s">
        <v>852</v>
      </c>
      <c r="D1157" s="189">
        <v>106</v>
      </c>
      <c r="E1157" s="189">
        <v>100</v>
      </c>
      <c r="F1157" s="186">
        <v>10.6</v>
      </c>
      <c r="G1157" s="189">
        <v>100</v>
      </c>
      <c r="H1157" s="189">
        <v>-90</v>
      </c>
    </row>
    <row r="1158" spans="1:8" ht="30" customHeight="1" x14ac:dyDescent="0.25">
      <c r="A1158" s="407"/>
      <c r="B1158" s="424"/>
      <c r="C1158" s="143" t="s">
        <v>853</v>
      </c>
      <c r="D1158" s="190">
        <v>0</v>
      </c>
      <c r="E1158" s="190">
        <v>0</v>
      </c>
      <c r="F1158" s="179">
        <v>0</v>
      </c>
      <c r="G1158" s="190">
        <v>0</v>
      </c>
      <c r="H1158" s="189" t="s">
        <v>97</v>
      </c>
    </row>
    <row r="1159" spans="1:8" ht="21.75" customHeight="1" x14ac:dyDescent="0.25">
      <c r="A1159" s="407"/>
      <c r="B1159" s="424"/>
      <c r="C1159" s="143" t="s">
        <v>854</v>
      </c>
      <c r="D1159" s="190">
        <v>0</v>
      </c>
      <c r="E1159" s="190">
        <v>0</v>
      </c>
      <c r="F1159" s="179">
        <v>0</v>
      </c>
      <c r="G1159" s="190">
        <v>0</v>
      </c>
      <c r="H1159" s="189" t="s">
        <v>97</v>
      </c>
    </row>
    <row r="1160" spans="1:8" ht="21.75" customHeight="1" x14ac:dyDescent="0.25">
      <c r="A1160" s="407"/>
      <c r="B1160" s="424"/>
      <c r="C1160" s="143" t="s">
        <v>855</v>
      </c>
      <c r="D1160" s="189">
        <v>106</v>
      </c>
      <c r="E1160" s="189">
        <v>100</v>
      </c>
      <c r="F1160" s="186">
        <v>10.6</v>
      </c>
      <c r="G1160" s="189">
        <v>100</v>
      </c>
      <c r="H1160" s="189">
        <v>-90</v>
      </c>
    </row>
    <row r="1161" spans="1:8" ht="21.75" customHeight="1" x14ac:dyDescent="0.25">
      <c r="A1161" s="407"/>
      <c r="B1161" s="424"/>
      <c r="C1161" s="143" t="s">
        <v>856</v>
      </c>
      <c r="D1161" s="190">
        <v>0</v>
      </c>
      <c r="E1161" s="190">
        <v>0</v>
      </c>
      <c r="F1161" s="179">
        <v>0</v>
      </c>
      <c r="G1161" s="190">
        <v>0</v>
      </c>
      <c r="H1161" s="189" t="s">
        <v>97</v>
      </c>
    </row>
    <row r="1162" spans="1:8" x14ac:dyDescent="0.25">
      <c r="A1162" s="407" t="s">
        <v>728</v>
      </c>
      <c r="B1162" s="424" t="s">
        <v>938</v>
      </c>
      <c r="C1162" s="145" t="s">
        <v>852</v>
      </c>
      <c r="D1162" s="189">
        <v>40582</v>
      </c>
      <c r="E1162" s="189">
        <v>100</v>
      </c>
      <c r="F1162" s="186">
        <v>442.5</v>
      </c>
      <c r="G1162" s="189">
        <v>100</v>
      </c>
      <c r="H1162" s="189">
        <v>-98.909615100290765</v>
      </c>
    </row>
    <row r="1163" spans="1:8" ht="31.5" x14ac:dyDescent="0.25">
      <c r="A1163" s="407"/>
      <c r="B1163" s="424"/>
      <c r="C1163" s="143" t="s">
        <v>853</v>
      </c>
      <c r="D1163" s="189">
        <v>40582</v>
      </c>
      <c r="E1163" s="189">
        <v>100</v>
      </c>
      <c r="F1163" s="186">
        <v>442.5</v>
      </c>
      <c r="G1163" s="189">
        <v>100</v>
      </c>
      <c r="H1163" s="189">
        <v>-98.909615100290765</v>
      </c>
    </row>
    <row r="1164" spans="1:8" x14ac:dyDescent="0.25">
      <c r="A1164" s="407"/>
      <c r="B1164" s="424"/>
      <c r="C1164" s="143" t="s">
        <v>854</v>
      </c>
      <c r="D1164" s="190">
        <v>0</v>
      </c>
      <c r="E1164" s="190">
        <v>0</v>
      </c>
      <c r="F1164" s="179">
        <v>0</v>
      </c>
      <c r="G1164" s="190">
        <v>0</v>
      </c>
      <c r="H1164" s="189" t="s">
        <v>97</v>
      </c>
    </row>
    <row r="1165" spans="1:8" x14ac:dyDescent="0.25">
      <c r="A1165" s="407"/>
      <c r="B1165" s="424"/>
      <c r="C1165" s="143" t="s">
        <v>855</v>
      </c>
      <c r="D1165" s="190">
        <v>0</v>
      </c>
      <c r="E1165" s="190">
        <v>0</v>
      </c>
      <c r="F1165" s="179">
        <v>0</v>
      </c>
      <c r="G1165" s="190">
        <v>0</v>
      </c>
      <c r="H1165" s="189" t="s">
        <v>97</v>
      </c>
    </row>
    <row r="1166" spans="1:8" x14ac:dyDescent="0.25">
      <c r="A1166" s="407"/>
      <c r="B1166" s="424"/>
      <c r="C1166" s="143" t="s">
        <v>856</v>
      </c>
      <c r="D1166" s="190">
        <v>0</v>
      </c>
      <c r="E1166" s="190">
        <v>0</v>
      </c>
      <c r="F1166" s="179">
        <v>0</v>
      </c>
      <c r="G1166" s="190">
        <v>0</v>
      </c>
      <c r="H1166" s="189" t="s">
        <v>97</v>
      </c>
    </row>
    <row r="1167" spans="1:8" x14ac:dyDescent="0.25">
      <c r="A1167" s="419" t="s">
        <v>734</v>
      </c>
      <c r="B1167" s="423" t="s">
        <v>939</v>
      </c>
      <c r="C1167" s="146" t="s">
        <v>852</v>
      </c>
      <c r="D1167" s="188">
        <v>40460</v>
      </c>
      <c r="E1167" s="188">
        <v>100</v>
      </c>
      <c r="F1167" s="188">
        <v>7929.5</v>
      </c>
      <c r="G1167" s="188">
        <v>100</v>
      </c>
      <c r="H1167" s="188">
        <v>-80.401631240731589</v>
      </c>
    </row>
    <row r="1168" spans="1:8" ht="31.5" x14ac:dyDescent="0.25">
      <c r="A1168" s="419"/>
      <c r="B1168" s="423"/>
      <c r="C1168" s="146" t="s">
        <v>853</v>
      </c>
      <c r="D1168" s="188">
        <v>40460</v>
      </c>
      <c r="E1168" s="188">
        <v>100</v>
      </c>
      <c r="F1168" s="188">
        <v>7929.5</v>
      </c>
      <c r="G1168" s="188">
        <v>100</v>
      </c>
      <c r="H1168" s="188">
        <v>-80.401631240731589</v>
      </c>
    </row>
    <row r="1169" spans="1:8" x14ac:dyDescent="0.25">
      <c r="A1169" s="419"/>
      <c r="B1169" s="423"/>
      <c r="C1169" s="146" t="s">
        <v>854</v>
      </c>
      <c r="D1169" s="188">
        <v>0</v>
      </c>
      <c r="E1169" s="188">
        <v>0</v>
      </c>
      <c r="F1169" s="177">
        <v>0</v>
      </c>
      <c r="G1169" s="188">
        <v>0</v>
      </c>
      <c r="H1169" s="188" t="s">
        <v>97</v>
      </c>
    </row>
    <row r="1170" spans="1:8" x14ac:dyDescent="0.25">
      <c r="A1170" s="419"/>
      <c r="B1170" s="423"/>
      <c r="C1170" s="146" t="s">
        <v>855</v>
      </c>
      <c r="D1170" s="188">
        <v>0</v>
      </c>
      <c r="E1170" s="188">
        <v>0</v>
      </c>
      <c r="F1170" s="177">
        <v>0</v>
      </c>
      <c r="G1170" s="188">
        <v>0</v>
      </c>
      <c r="H1170" s="188" t="s">
        <v>97</v>
      </c>
    </row>
    <row r="1171" spans="1:8" x14ac:dyDescent="0.25">
      <c r="A1171" s="419"/>
      <c r="B1171" s="423"/>
      <c r="C1171" s="146" t="s">
        <v>856</v>
      </c>
      <c r="D1171" s="188">
        <v>0</v>
      </c>
      <c r="E1171" s="188">
        <v>0</v>
      </c>
      <c r="F1171" s="177">
        <v>0</v>
      </c>
      <c r="G1171" s="188">
        <v>0</v>
      </c>
      <c r="H1171" s="188" t="s">
        <v>97</v>
      </c>
    </row>
    <row r="1172" spans="1:8" x14ac:dyDescent="0.25">
      <c r="A1172" s="407" t="s">
        <v>737</v>
      </c>
      <c r="B1172" s="424" t="s">
        <v>738</v>
      </c>
      <c r="C1172" s="145" t="s">
        <v>852</v>
      </c>
      <c r="D1172" s="189">
        <v>11004</v>
      </c>
      <c r="E1172" s="189">
        <v>100</v>
      </c>
      <c r="F1172" s="189">
        <v>2852.2</v>
      </c>
      <c r="G1172" s="189">
        <v>100</v>
      </c>
      <c r="H1172" s="189">
        <v>-74.080334423845883</v>
      </c>
    </row>
    <row r="1173" spans="1:8" ht="31.5" x14ac:dyDescent="0.25">
      <c r="A1173" s="407"/>
      <c r="B1173" s="424"/>
      <c r="C1173" s="143" t="s">
        <v>853</v>
      </c>
      <c r="D1173" s="189">
        <v>11004</v>
      </c>
      <c r="E1173" s="189">
        <v>100</v>
      </c>
      <c r="F1173" s="186">
        <v>2852.2</v>
      </c>
      <c r="G1173" s="189">
        <v>100</v>
      </c>
      <c r="H1173" s="189">
        <v>-74.080334423845883</v>
      </c>
    </row>
    <row r="1174" spans="1:8" x14ac:dyDescent="0.25">
      <c r="A1174" s="407"/>
      <c r="B1174" s="424"/>
      <c r="C1174" s="143" t="s">
        <v>854</v>
      </c>
      <c r="D1174" s="190">
        <v>0</v>
      </c>
      <c r="E1174" s="190">
        <v>0</v>
      </c>
      <c r="F1174" s="179">
        <v>0</v>
      </c>
      <c r="G1174" s="190">
        <v>0</v>
      </c>
      <c r="H1174" s="190" t="s">
        <v>97</v>
      </c>
    </row>
    <row r="1175" spans="1:8" x14ac:dyDescent="0.25">
      <c r="A1175" s="407"/>
      <c r="B1175" s="424"/>
      <c r="C1175" s="143" t="s">
        <v>855</v>
      </c>
      <c r="D1175" s="190">
        <v>0</v>
      </c>
      <c r="E1175" s="190">
        <v>0</v>
      </c>
      <c r="F1175" s="179">
        <v>0</v>
      </c>
      <c r="G1175" s="190">
        <v>0</v>
      </c>
      <c r="H1175" s="190" t="s">
        <v>97</v>
      </c>
    </row>
    <row r="1176" spans="1:8" x14ac:dyDescent="0.25">
      <c r="A1176" s="407"/>
      <c r="B1176" s="424"/>
      <c r="C1176" s="143" t="s">
        <v>856</v>
      </c>
      <c r="D1176" s="190">
        <v>0</v>
      </c>
      <c r="E1176" s="190">
        <v>0</v>
      </c>
      <c r="F1176" s="179">
        <v>0</v>
      </c>
      <c r="G1176" s="190">
        <v>0</v>
      </c>
      <c r="H1176" s="190" t="s">
        <v>97</v>
      </c>
    </row>
    <row r="1177" spans="1:8" x14ac:dyDescent="0.25">
      <c r="A1177" s="407" t="s">
        <v>740</v>
      </c>
      <c r="B1177" s="424" t="s">
        <v>87</v>
      </c>
      <c r="C1177" s="145" t="s">
        <v>852</v>
      </c>
      <c r="D1177" s="189">
        <v>29456</v>
      </c>
      <c r="E1177" s="189">
        <v>100</v>
      </c>
      <c r="F1177" s="186">
        <v>5077.3</v>
      </c>
      <c r="G1177" s="189">
        <v>100</v>
      </c>
      <c r="H1177" s="189">
        <v>-82.763104291146121</v>
      </c>
    </row>
    <row r="1178" spans="1:8" ht="31.5" x14ac:dyDescent="0.25">
      <c r="A1178" s="407"/>
      <c r="B1178" s="424"/>
      <c r="C1178" s="143" t="s">
        <v>853</v>
      </c>
      <c r="D1178" s="189">
        <v>29456</v>
      </c>
      <c r="E1178" s="189">
        <v>100</v>
      </c>
      <c r="F1178" s="186">
        <v>5077.3</v>
      </c>
      <c r="G1178" s="189">
        <v>100</v>
      </c>
      <c r="H1178" s="189">
        <v>-82.763104291146121</v>
      </c>
    </row>
    <row r="1179" spans="1:8" x14ac:dyDescent="0.25">
      <c r="A1179" s="407"/>
      <c r="B1179" s="424"/>
      <c r="C1179" s="143" t="s">
        <v>854</v>
      </c>
      <c r="D1179" s="190">
        <v>0</v>
      </c>
      <c r="E1179" s="190">
        <v>0</v>
      </c>
      <c r="F1179" s="179">
        <v>0</v>
      </c>
      <c r="G1179" s="190">
        <v>0</v>
      </c>
      <c r="H1179" s="190" t="s">
        <v>97</v>
      </c>
    </row>
    <row r="1180" spans="1:8" x14ac:dyDescent="0.25">
      <c r="A1180" s="407"/>
      <c r="B1180" s="424"/>
      <c r="C1180" s="143" t="s">
        <v>855</v>
      </c>
      <c r="D1180" s="190">
        <v>0</v>
      </c>
      <c r="E1180" s="190">
        <v>0</v>
      </c>
      <c r="F1180" s="179">
        <v>0</v>
      </c>
      <c r="G1180" s="190">
        <v>0</v>
      </c>
      <c r="H1180" s="190" t="s">
        <v>97</v>
      </c>
    </row>
    <row r="1181" spans="1:8" x14ac:dyDescent="0.25">
      <c r="A1181" s="407"/>
      <c r="B1181" s="424"/>
      <c r="C1181" s="143" t="s">
        <v>856</v>
      </c>
      <c r="D1181" s="190">
        <v>0</v>
      </c>
      <c r="E1181" s="190">
        <v>0</v>
      </c>
      <c r="F1181" s="179">
        <v>0</v>
      </c>
      <c r="G1181" s="190">
        <v>0</v>
      </c>
      <c r="H1181" s="190" t="s">
        <v>97</v>
      </c>
    </row>
    <row r="1182" spans="1:8" s="14" customFormat="1" ht="18" customHeight="1" x14ac:dyDescent="0.25">
      <c r="A1182" s="425">
        <v>10</v>
      </c>
      <c r="B1182" s="426" t="s">
        <v>940</v>
      </c>
      <c r="C1182" s="163" t="s">
        <v>852</v>
      </c>
      <c r="D1182" s="165">
        <v>103154</v>
      </c>
      <c r="E1182" s="165">
        <v>100</v>
      </c>
      <c r="F1182" s="165">
        <v>26434.616000000002</v>
      </c>
      <c r="G1182" s="165">
        <v>100</v>
      </c>
      <c r="H1182" s="165">
        <v>-74.37</v>
      </c>
    </row>
    <row r="1183" spans="1:8" s="14" customFormat="1" ht="32.25" customHeight="1" x14ac:dyDescent="0.25">
      <c r="A1183" s="425"/>
      <c r="B1183" s="426"/>
      <c r="C1183" s="163" t="s">
        <v>853</v>
      </c>
      <c r="D1183" s="165">
        <v>103154</v>
      </c>
      <c r="E1183" s="165">
        <v>100</v>
      </c>
      <c r="F1183" s="165">
        <v>26434.616000000002</v>
      </c>
      <c r="G1183" s="165">
        <v>100</v>
      </c>
      <c r="H1183" s="165">
        <v>-74.37</v>
      </c>
    </row>
    <row r="1184" spans="1:8" s="14" customFormat="1" ht="18" customHeight="1" x14ac:dyDescent="0.25">
      <c r="A1184" s="425"/>
      <c r="B1184" s="426"/>
      <c r="C1184" s="163" t="s">
        <v>854</v>
      </c>
      <c r="D1184" s="165">
        <v>0</v>
      </c>
      <c r="E1184" s="165">
        <v>0</v>
      </c>
      <c r="F1184" s="165">
        <v>0</v>
      </c>
      <c r="G1184" s="165">
        <v>0</v>
      </c>
      <c r="H1184" s="165" t="s">
        <v>97</v>
      </c>
    </row>
    <row r="1185" spans="1:8" s="14" customFormat="1" ht="18" customHeight="1" x14ac:dyDescent="0.25">
      <c r="A1185" s="425"/>
      <c r="B1185" s="426"/>
      <c r="C1185" s="163" t="s">
        <v>855</v>
      </c>
      <c r="D1185" s="165">
        <v>0</v>
      </c>
      <c r="E1185" s="165">
        <v>0</v>
      </c>
      <c r="F1185" s="165">
        <v>0</v>
      </c>
      <c r="G1185" s="165">
        <v>0</v>
      </c>
      <c r="H1185" s="165" t="s">
        <v>97</v>
      </c>
    </row>
    <row r="1186" spans="1:8" s="14" customFormat="1" ht="18" customHeight="1" x14ac:dyDescent="0.25">
      <c r="A1186" s="425"/>
      <c r="B1186" s="426"/>
      <c r="C1186" s="163" t="s">
        <v>856</v>
      </c>
      <c r="D1186" s="165">
        <v>0</v>
      </c>
      <c r="E1186" s="165">
        <v>0</v>
      </c>
      <c r="F1186" s="165">
        <v>0</v>
      </c>
      <c r="G1186" s="165">
        <v>0</v>
      </c>
      <c r="H1186" s="165" t="s">
        <v>97</v>
      </c>
    </row>
    <row r="1187" spans="1:8" s="13" customFormat="1" ht="18.75" customHeight="1" x14ac:dyDescent="0.25">
      <c r="A1187" s="427" t="s">
        <v>746</v>
      </c>
      <c r="B1187" s="428" t="s">
        <v>941</v>
      </c>
      <c r="C1187" s="33" t="s">
        <v>852</v>
      </c>
      <c r="D1187" s="193">
        <v>103154</v>
      </c>
      <c r="E1187" s="193">
        <v>100</v>
      </c>
      <c r="F1187" s="193">
        <v>26434.616000000002</v>
      </c>
      <c r="G1187" s="193">
        <v>100</v>
      </c>
      <c r="H1187" s="193">
        <v>-74.37</v>
      </c>
    </row>
    <row r="1188" spans="1:8" s="13" customFormat="1" ht="32.25" customHeight="1" x14ac:dyDescent="0.25">
      <c r="A1188" s="427"/>
      <c r="B1188" s="428"/>
      <c r="C1188" s="142" t="s">
        <v>853</v>
      </c>
      <c r="D1188" s="193">
        <v>103154</v>
      </c>
      <c r="E1188" s="193">
        <v>100</v>
      </c>
      <c r="F1188" s="193">
        <v>26434.616000000002</v>
      </c>
      <c r="G1188" s="193">
        <v>100</v>
      </c>
      <c r="H1188" s="193">
        <v>-74.37</v>
      </c>
    </row>
    <row r="1189" spans="1:8" s="13" customFormat="1" ht="18.75" customHeight="1" x14ac:dyDescent="0.25">
      <c r="A1189" s="427"/>
      <c r="B1189" s="428"/>
      <c r="C1189" s="142" t="s">
        <v>854</v>
      </c>
      <c r="D1189" s="166">
        <v>0</v>
      </c>
      <c r="E1189" s="166">
        <v>0</v>
      </c>
      <c r="F1189" s="166">
        <v>0</v>
      </c>
      <c r="G1189" s="166">
        <v>0</v>
      </c>
      <c r="H1189" s="166" t="s">
        <v>97</v>
      </c>
    </row>
    <row r="1190" spans="1:8" s="13" customFormat="1" ht="18.75" customHeight="1" x14ac:dyDescent="0.25">
      <c r="A1190" s="427"/>
      <c r="B1190" s="428"/>
      <c r="C1190" s="142" t="s">
        <v>855</v>
      </c>
      <c r="D1190" s="166">
        <v>0</v>
      </c>
      <c r="E1190" s="166">
        <v>0</v>
      </c>
      <c r="F1190" s="166">
        <v>0</v>
      </c>
      <c r="G1190" s="166">
        <v>0</v>
      </c>
      <c r="H1190" s="166" t="s">
        <v>97</v>
      </c>
    </row>
    <row r="1191" spans="1:8" s="13" customFormat="1" ht="18.75" customHeight="1" x14ac:dyDescent="0.25">
      <c r="A1191" s="427"/>
      <c r="B1191" s="428"/>
      <c r="C1191" s="142" t="s">
        <v>856</v>
      </c>
      <c r="D1191" s="166">
        <v>0</v>
      </c>
      <c r="E1191" s="166">
        <v>0</v>
      </c>
      <c r="F1191" s="166">
        <v>0</v>
      </c>
      <c r="G1191" s="166">
        <v>0</v>
      </c>
      <c r="H1191" s="166" t="s">
        <v>97</v>
      </c>
    </row>
    <row r="1192" spans="1:8" s="14" customFormat="1" ht="18.75" customHeight="1" x14ac:dyDescent="0.25">
      <c r="A1192" s="421" t="s">
        <v>748</v>
      </c>
      <c r="B1192" s="422" t="s">
        <v>942</v>
      </c>
      <c r="C1192" s="5" t="s">
        <v>852</v>
      </c>
      <c r="D1192" s="192">
        <v>103154</v>
      </c>
      <c r="E1192" s="192">
        <v>100</v>
      </c>
      <c r="F1192" s="192">
        <v>26434.616000000002</v>
      </c>
      <c r="G1192" s="192">
        <v>100</v>
      </c>
      <c r="H1192" s="192">
        <v>-74.37</v>
      </c>
    </row>
    <row r="1193" spans="1:8" s="14" customFormat="1" ht="33" customHeight="1" x14ac:dyDescent="0.25">
      <c r="A1193" s="421"/>
      <c r="B1193" s="422"/>
      <c r="C1193" s="5" t="s">
        <v>853</v>
      </c>
      <c r="D1193" s="192">
        <v>103154</v>
      </c>
      <c r="E1193" s="192">
        <v>100</v>
      </c>
      <c r="F1193" s="192">
        <v>26434.616000000002</v>
      </c>
      <c r="G1193" s="192">
        <v>100</v>
      </c>
      <c r="H1193" s="192">
        <v>-74.37</v>
      </c>
    </row>
    <row r="1194" spans="1:8" s="14" customFormat="1" ht="18.75" customHeight="1" x14ac:dyDescent="0.25">
      <c r="A1194" s="421"/>
      <c r="B1194" s="422"/>
      <c r="C1194" s="5" t="s">
        <v>854</v>
      </c>
      <c r="D1194" s="168">
        <v>0</v>
      </c>
      <c r="E1194" s="168">
        <v>0</v>
      </c>
      <c r="F1194" s="168">
        <v>0</v>
      </c>
      <c r="G1194" s="168">
        <v>0</v>
      </c>
      <c r="H1194" s="168" t="s">
        <v>97</v>
      </c>
    </row>
    <row r="1195" spans="1:8" s="14" customFormat="1" ht="18.75" customHeight="1" x14ac:dyDescent="0.25">
      <c r="A1195" s="421"/>
      <c r="B1195" s="422"/>
      <c r="C1195" s="5" t="s">
        <v>855</v>
      </c>
      <c r="D1195" s="168">
        <v>0</v>
      </c>
      <c r="E1195" s="168">
        <v>0</v>
      </c>
      <c r="F1195" s="168">
        <v>0</v>
      </c>
      <c r="G1195" s="168">
        <v>0</v>
      </c>
      <c r="H1195" s="168" t="s">
        <v>97</v>
      </c>
    </row>
    <row r="1196" spans="1:8" s="14" customFormat="1" ht="18.75" customHeight="1" x14ac:dyDescent="0.25">
      <c r="A1196" s="421"/>
      <c r="B1196" s="422"/>
      <c r="C1196" s="5" t="s">
        <v>856</v>
      </c>
      <c r="D1196" s="168">
        <v>0</v>
      </c>
      <c r="E1196" s="168">
        <v>0</v>
      </c>
      <c r="F1196" s="168">
        <v>0</v>
      </c>
      <c r="G1196" s="168">
        <v>0</v>
      </c>
      <c r="H1196" s="168" t="s">
        <v>97</v>
      </c>
    </row>
    <row r="1197" spans="1:8" s="41" customFormat="1" ht="15.75" customHeight="1" x14ac:dyDescent="0.25">
      <c r="A1197" s="405" t="s">
        <v>753</v>
      </c>
      <c r="B1197" s="406" t="s">
        <v>1199</v>
      </c>
      <c r="C1197" s="152" t="s">
        <v>943</v>
      </c>
      <c r="D1197" s="174">
        <f>SUM(D1198:D1201)</f>
        <v>11547</v>
      </c>
      <c r="E1197" s="174">
        <f t="shared" ref="E1197:G1197" si="424">SUM(E1198:E1201)</f>
        <v>100</v>
      </c>
      <c r="F1197" s="174">
        <f t="shared" si="424"/>
        <v>1069.0119999999999</v>
      </c>
      <c r="G1197" s="174">
        <f t="shared" si="424"/>
        <v>100</v>
      </c>
      <c r="H1197" s="174">
        <f>F1197/D1197*100-100</f>
        <v>-90.742080193989779</v>
      </c>
    </row>
    <row r="1198" spans="1:8" s="41" customFormat="1" ht="31.5" x14ac:dyDescent="0.25">
      <c r="A1198" s="405"/>
      <c r="B1198" s="406"/>
      <c r="C1198" s="152" t="s">
        <v>853</v>
      </c>
      <c r="D1198" s="174">
        <f>D1203+D1243</f>
        <v>11547</v>
      </c>
      <c r="E1198" s="174">
        <f>D1198/D1197*100</f>
        <v>100</v>
      </c>
      <c r="F1198" s="174">
        <f t="shared" ref="F1198" si="425">F1203+F1243</f>
        <v>1069.0119999999999</v>
      </c>
      <c r="G1198" s="174">
        <f>F1198/F1197*100</f>
        <v>100</v>
      </c>
      <c r="H1198" s="174">
        <f t="shared" ref="H1198:H1253" si="426">F1198/D1198*100-100</f>
        <v>-90.742080193989779</v>
      </c>
    </row>
    <row r="1199" spans="1:8" s="41" customFormat="1" x14ac:dyDescent="0.25">
      <c r="A1199" s="405"/>
      <c r="B1199" s="406"/>
      <c r="C1199" s="152" t="s">
        <v>854</v>
      </c>
      <c r="D1199" s="174">
        <v>0</v>
      </c>
      <c r="E1199" s="174">
        <v>0</v>
      </c>
      <c r="F1199" s="174">
        <v>0</v>
      </c>
      <c r="G1199" s="174">
        <v>0</v>
      </c>
      <c r="H1199" s="174" t="s">
        <v>97</v>
      </c>
    </row>
    <row r="1200" spans="1:8" s="41" customFormat="1" x14ac:dyDescent="0.25">
      <c r="A1200" s="405"/>
      <c r="B1200" s="406"/>
      <c r="C1200" s="152" t="s">
        <v>855</v>
      </c>
      <c r="D1200" s="174">
        <v>0</v>
      </c>
      <c r="E1200" s="174">
        <v>0</v>
      </c>
      <c r="F1200" s="174">
        <v>0</v>
      </c>
      <c r="G1200" s="174">
        <v>0</v>
      </c>
      <c r="H1200" s="174" t="s">
        <v>97</v>
      </c>
    </row>
    <row r="1201" spans="1:8" s="41" customFormat="1" x14ac:dyDescent="0.25">
      <c r="A1201" s="405"/>
      <c r="B1201" s="406"/>
      <c r="C1201" s="152" t="s">
        <v>856</v>
      </c>
      <c r="D1201" s="174">
        <v>0</v>
      </c>
      <c r="E1201" s="174">
        <v>0</v>
      </c>
      <c r="F1201" s="174">
        <v>0</v>
      </c>
      <c r="G1201" s="174">
        <v>0</v>
      </c>
      <c r="H1201" s="174" t="s">
        <v>97</v>
      </c>
    </row>
    <row r="1202" spans="1:8" s="34" customFormat="1" ht="24.75" customHeight="1" x14ac:dyDescent="0.25">
      <c r="A1202" s="419" t="s">
        <v>756</v>
      </c>
      <c r="B1202" s="420" t="s">
        <v>944</v>
      </c>
      <c r="C1202" s="146" t="s">
        <v>943</v>
      </c>
      <c r="D1202" s="177">
        <f>SUM(D1203:D1206)</f>
        <v>10309</v>
      </c>
      <c r="E1202" s="177">
        <f t="shared" ref="E1202:G1202" si="427">SUM(E1203:E1206)</f>
        <v>100</v>
      </c>
      <c r="F1202" s="177">
        <f t="shared" si="427"/>
        <v>926.55799999999988</v>
      </c>
      <c r="G1202" s="177">
        <f t="shared" si="427"/>
        <v>100</v>
      </c>
      <c r="H1202" s="177">
        <f t="shared" si="426"/>
        <v>-91.012144727907653</v>
      </c>
    </row>
    <row r="1203" spans="1:8" s="34" customFormat="1" ht="31.5" x14ac:dyDescent="0.25">
      <c r="A1203" s="419"/>
      <c r="B1203" s="420"/>
      <c r="C1203" s="146" t="s">
        <v>853</v>
      </c>
      <c r="D1203" s="177">
        <f>D1213+D1218+D1223+D1228+D1233+D1238</f>
        <v>10309</v>
      </c>
      <c r="E1203" s="177">
        <f>D1203/D1202*100</f>
        <v>100</v>
      </c>
      <c r="F1203" s="177">
        <f>F1213+F1218+F1223+F1228+F1233+F1238</f>
        <v>926.55799999999988</v>
      </c>
      <c r="G1203" s="177">
        <f>F1203/F1202*100</f>
        <v>100</v>
      </c>
      <c r="H1203" s="177">
        <f t="shared" si="426"/>
        <v>-91.012144727907653</v>
      </c>
    </row>
    <row r="1204" spans="1:8" s="34" customFormat="1" x14ac:dyDescent="0.25">
      <c r="A1204" s="419"/>
      <c r="B1204" s="420"/>
      <c r="C1204" s="146" t="s">
        <v>854</v>
      </c>
      <c r="D1204" s="177">
        <v>0</v>
      </c>
      <c r="E1204" s="177">
        <v>0</v>
      </c>
      <c r="F1204" s="177">
        <v>0</v>
      </c>
      <c r="G1204" s="177">
        <v>0</v>
      </c>
      <c r="H1204" s="177" t="s">
        <v>97</v>
      </c>
    </row>
    <row r="1205" spans="1:8" s="34" customFormat="1" x14ac:dyDescent="0.25">
      <c r="A1205" s="419"/>
      <c r="B1205" s="420"/>
      <c r="C1205" s="146" t="s">
        <v>855</v>
      </c>
      <c r="D1205" s="177">
        <v>0</v>
      </c>
      <c r="E1205" s="177">
        <v>0</v>
      </c>
      <c r="F1205" s="177">
        <v>0</v>
      </c>
      <c r="G1205" s="177">
        <v>0</v>
      </c>
      <c r="H1205" s="177" t="s">
        <v>97</v>
      </c>
    </row>
    <row r="1206" spans="1:8" s="34" customFormat="1" x14ac:dyDescent="0.25">
      <c r="A1206" s="419"/>
      <c r="B1206" s="420"/>
      <c r="C1206" s="146" t="s">
        <v>856</v>
      </c>
      <c r="D1206" s="177">
        <v>0</v>
      </c>
      <c r="E1206" s="177">
        <v>0</v>
      </c>
      <c r="F1206" s="177">
        <v>0</v>
      </c>
      <c r="G1206" s="177">
        <v>0</v>
      </c>
      <c r="H1206" s="177" t="s">
        <v>97</v>
      </c>
    </row>
    <row r="1207" spans="1:8" s="34" customFormat="1" ht="15.75" hidden="1" customHeight="1" x14ac:dyDescent="0.25">
      <c r="A1207" s="407" t="s">
        <v>1207</v>
      </c>
      <c r="B1207" s="408" t="s">
        <v>945</v>
      </c>
      <c r="C1207" s="145" t="s">
        <v>943</v>
      </c>
      <c r="D1207" s="179">
        <v>0</v>
      </c>
      <c r="E1207" s="179">
        <v>0</v>
      </c>
      <c r="F1207" s="179">
        <v>0</v>
      </c>
      <c r="G1207" s="179">
        <v>0</v>
      </c>
      <c r="H1207" s="179" t="s">
        <v>97</v>
      </c>
    </row>
    <row r="1208" spans="1:8" s="34" customFormat="1" ht="31.5" hidden="1" x14ac:dyDescent="0.25">
      <c r="A1208" s="407"/>
      <c r="B1208" s="408"/>
      <c r="C1208" s="145" t="s">
        <v>853</v>
      </c>
      <c r="D1208" s="179">
        <v>0</v>
      </c>
      <c r="E1208" s="179">
        <v>0</v>
      </c>
      <c r="F1208" s="179">
        <v>0</v>
      </c>
      <c r="G1208" s="179">
        <v>0</v>
      </c>
      <c r="H1208" s="179" t="s">
        <v>97</v>
      </c>
    </row>
    <row r="1209" spans="1:8" s="34" customFormat="1" hidden="1" x14ac:dyDescent="0.25">
      <c r="A1209" s="407"/>
      <c r="B1209" s="408"/>
      <c r="C1209" s="145" t="s">
        <v>854</v>
      </c>
      <c r="D1209" s="179">
        <v>0</v>
      </c>
      <c r="E1209" s="179">
        <v>0</v>
      </c>
      <c r="F1209" s="179">
        <v>0</v>
      </c>
      <c r="G1209" s="179">
        <v>0</v>
      </c>
      <c r="H1209" s="179" t="s">
        <v>97</v>
      </c>
    </row>
    <row r="1210" spans="1:8" s="34" customFormat="1" hidden="1" x14ac:dyDescent="0.25">
      <c r="A1210" s="407"/>
      <c r="B1210" s="408"/>
      <c r="C1210" s="145" t="s">
        <v>855</v>
      </c>
      <c r="D1210" s="179">
        <v>0</v>
      </c>
      <c r="E1210" s="179">
        <v>0</v>
      </c>
      <c r="F1210" s="179">
        <v>0</v>
      </c>
      <c r="G1210" s="179">
        <v>0</v>
      </c>
      <c r="H1210" s="179" t="s">
        <v>97</v>
      </c>
    </row>
    <row r="1211" spans="1:8" s="34" customFormat="1" hidden="1" x14ac:dyDescent="0.25">
      <c r="A1211" s="407"/>
      <c r="B1211" s="408"/>
      <c r="C1211" s="145" t="s">
        <v>856</v>
      </c>
      <c r="D1211" s="179">
        <v>0</v>
      </c>
      <c r="E1211" s="179">
        <v>0</v>
      </c>
      <c r="F1211" s="179">
        <v>0</v>
      </c>
      <c r="G1211" s="179">
        <v>0</v>
      </c>
      <c r="H1211" s="179" t="s">
        <v>97</v>
      </c>
    </row>
    <row r="1212" spans="1:8" s="34" customFormat="1" ht="15.75" customHeight="1" x14ac:dyDescent="0.25">
      <c r="A1212" s="407" t="s">
        <v>759</v>
      </c>
      <c r="B1212" s="408" t="s">
        <v>946</v>
      </c>
      <c r="C1212" s="145" t="s">
        <v>943</v>
      </c>
      <c r="D1212" s="179">
        <f>SUM(D1213:D1216)</f>
        <v>2059</v>
      </c>
      <c r="E1212" s="179">
        <f t="shared" ref="E1212" si="428">SUM(E1213:E1216)</f>
        <v>100</v>
      </c>
      <c r="F1212" s="179">
        <f t="shared" ref="F1212" si="429">SUM(F1213:F1216)</f>
        <v>308.52999999999997</v>
      </c>
      <c r="G1212" s="179">
        <f t="shared" ref="G1212" si="430">SUM(G1213:G1216)</f>
        <v>100</v>
      </c>
      <c r="H1212" s="179">
        <f t="shared" si="426"/>
        <v>-85.015541525012139</v>
      </c>
    </row>
    <row r="1213" spans="1:8" s="34" customFormat="1" ht="31.5" x14ac:dyDescent="0.25">
      <c r="A1213" s="407"/>
      <c r="B1213" s="408"/>
      <c r="C1213" s="145" t="s">
        <v>853</v>
      </c>
      <c r="D1213" s="179">
        <v>2059</v>
      </c>
      <c r="E1213" s="179">
        <f>D1213/D1212*100</f>
        <v>100</v>
      </c>
      <c r="F1213" s="179">
        <v>308.52999999999997</v>
      </c>
      <c r="G1213" s="179">
        <f>F1213/F1212*100</f>
        <v>100</v>
      </c>
      <c r="H1213" s="179">
        <f t="shared" si="426"/>
        <v>-85.015541525012139</v>
      </c>
    </row>
    <row r="1214" spans="1:8" s="34" customFormat="1" x14ac:dyDescent="0.25">
      <c r="A1214" s="407"/>
      <c r="B1214" s="408"/>
      <c r="C1214" s="145" t="s">
        <v>854</v>
      </c>
      <c r="D1214" s="179">
        <v>0</v>
      </c>
      <c r="E1214" s="179">
        <v>0</v>
      </c>
      <c r="F1214" s="179">
        <v>0</v>
      </c>
      <c r="G1214" s="179">
        <v>0</v>
      </c>
      <c r="H1214" s="179" t="s">
        <v>97</v>
      </c>
    </row>
    <row r="1215" spans="1:8" s="34" customFormat="1" x14ac:dyDescent="0.25">
      <c r="A1215" s="407"/>
      <c r="B1215" s="408"/>
      <c r="C1215" s="145" t="s">
        <v>855</v>
      </c>
      <c r="D1215" s="179">
        <v>0</v>
      </c>
      <c r="E1215" s="179">
        <v>0</v>
      </c>
      <c r="F1215" s="179">
        <v>0</v>
      </c>
      <c r="G1215" s="179">
        <v>0</v>
      </c>
      <c r="H1215" s="179" t="s">
        <v>97</v>
      </c>
    </row>
    <row r="1216" spans="1:8" s="34" customFormat="1" x14ac:dyDescent="0.25">
      <c r="A1216" s="407"/>
      <c r="B1216" s="408"/>
      <c r="C1216" s="145" t="s">
        <v>856</v>
      </c>
      <c r="D1216" s="179">
        <v>0</v>
      </c>
      <c r="E1216" s="179">
        <v>0</v>
      </c>
      <c r="F1216" s="179">
        <v>0</v>
      </c>
      <c r="G1216" s="179">
        <v>0</v>
      </c>
      <c r="H1216" s="179" t="s">
        <v>97</v>
      </c>
    </row>
    <row r="1217" spans="1:8" s="34" customFormat="1" ht="15.75" customHeight="1" x14ac:dyDescent="0.25">
      <c r="A1217" s="407" t="s">
        <v>762</v>
      </c>
      <c r="B1217" s="408" t="s">
        <v>1215</v>
      </c>
      <c r="C1217" s="145" t="s">
        <v>943</v>
      </c>
      <c r="D1217" s="179">
        <f>SUM(D1218:D1221)</f>
        <v>1375</v>
      </c>
      <c r="E1217" s="179">
        <f t="shared" ref="E1217" si="431">SUM(E1218:E1221)</f>
        <v>100</v>
      </c>
      <c r="F1217" s="179">
        <f t="shared" ref="F1217" si="432">SUM(F1218:F1221)</f>
        <v>141.06200000000001</v>
      </c>
      <c r="G1217" s="179">
        <f t="shared" ref="G1217" si="433">SUM(G1218:G1221)</f>
        <v>100</v>
      </c>
      <c r="H1217" s="179">
        <f t="shared" si="426"/>
        <v>-89.740945454545454</v>
      </c>
    </row>
    <row r="1218" spans="1:8" s="34" customFormat="1" ht="31.5" x14ac:dyDescent="0.25">
      <c r="A1218" s="407"/>
      <c r="B1218" s="408"/>
      <c r="C1218" s="145" t="s">
        <v>853</v>
      </c>
      <c r="D1218" s="179">
        <v>1375</v>
      </c>
      <c r="E1218" s="179">
        <f>D1218/D1217*100</f>
        <v>100</v>
      </c>
      <c r="F1218" s="179">
        <v>141.06200000000001</v>
      </c>
      <c r="G1218" s="179">
        <f>F1218/F1217*100</f>
        <v>100</v>
      </c>
      <c r="H1218" s="179">
        <f t="shared" si="426"/>
        <v>-89.740945454545454</v>
      </c>
    </row>
    <row r="1219" spans="1:8" s="34" customFormat="1" x14ac:dyDescent="0.25">
      <c r="A1219" s="407"/>
      <c r="B1219" s="408"/>
      <c r="C1219" s="145" t="s">
        <v>854</v>
      </c>
      <c r="D1219" s="179">
        <v>0</v>
      </c>
      <c r="E1219" s="179">
        <v>0</v>
      </c>
      <c r="F1219" s="179">
        <v>0</v>
      </c>
      <c r="G1219" s="179">
        <v>0</v>
      </c>
      <c r="H1219" s="179" t="s">
        <v>97</v>
      </c>
    </row>
    <row r="1220" spans="1:8" s="34" customFormat="1" x14ac:dyDescent="0.25">
      <c r="A1220" s="407"/>
      <c r="B1220" s="408"/>
      <c r="C1220" s="145" t="s">
        <v>855</v>
      </c>
      <c r="D1220" s="179">
        <v>0</v>
      </c>
      <c r="E1220" s="179">
        <v>0</v>
      </c>
      <c r="F1220" s="179">
        <v>0</v>
      </c>
      <c r="G1220" s="179">
        <v>0</v>
      </c>
      <c r="H1220" s="179" t="s">
        <v>97</v>
      </c>
    </row>
    <row r="1221" spans="1:8" s="34" customFormat="1" ht="17.25" customHeight="1" x14ac:dyDescent="0.25">
      <c r="A1221" s="407"/>
      <c r="B1221" s="408"/>
      <c r="C1221" s="145" t="s">
        <v>856</v>
      </c>
      <c r="D1221" s="179">
        <v>0</v>
      </c>
      <c r="E1221" s="179">
        <v>0</v>
      </c>
      <c r="F1221" s="179">
        <v>0</v>
      </c>
      <c r="G1221" s="179">
        <v>0</v>
      </c>
      <c r="H1221" s="179" t="s">
        <v>97</v>
      </c>
    </row>
    <row r="1222" spans="1:8" s="34" customFormat="1" ht="14.25" customHeight="1" x14ac:dyDescent="0.25">
      <c r="A1222" s="407" t="s">
        <v>765</v>
      </c>
      <c r="B1222" s="408" t="s">
        <v>1216</v>
      </c>
      <c r="C1222" s="145" t="s">
        <v>943</v>
      </c>
      <c r="D1222" s="179">
        <f>SUM(D1223:D1226)</f>
        <v>6108</v>
      </c>
      <c r="E1222" s="179">
        <f t="shared" ref="E1222" si="434">SUM(E1223:E1226)</f>
        <v>100</v>
      </c>
      <c r="F1222" s="179">
        <f t="shared" ref="F1222" si="435">SUM(F1223:F1226)</f>
        <v>364.68099999999998</v>
      </c>
      <c r="G1222" s="179">
        <f t="shared" ref="G1222" si="436">SUM(G1223:G1226)</f>
        <v>100</v>
      </c>
      <c r="H1222" s="179">
        <f t="shared" si="426"/>
        <v>-94.029453176162406</v>
      </c>
    </row>
    <row r="1223" spans="1:8" s="34" customFormat="1" ht="31.5" x14ac:dyDescent="0.25">
      <c r="A1223" s="407"/>
      <c r="B1223" s="408"/>
      <c r="C1223" s="145" t="s">
        <v>853</v>
      </c>
      <c r="D1223" s="179">
        <v>6108</v>
      </c>
      <c r="E1223" s="179">
        <f>D1223/D1222*100</f>
        <v>100</v>
      </c>
      <c r="F1223" s="179">
        <v>364.68099999999998</v>
      </c>
      <c r="G1223" s="179">
        <f>F1223/F1222*100</f>
        <v>100</v>
      </c>
      <c r="H1223" s="179">
        <f t="shared" si="426"/>
        <v>-94.029453176162406</v>
      </c>
    </row>
    <row r="1224" spans="1:8" s="34" customFormat="1" x14ac:dyDescent="0.25">
      <c r="A1224" s="407"/>
      <c r="B1224" s="408"/>
      <c r="C1224" s="145" t="s">
        <v>854</v>
      </c>
      <c r="D1224" s="179">
        <v>0</v>
      </c>
      <c r="E1224" s="179">
        <v>0</v>
      </c>
      <c r="F1224" s="179">
        <v>0</v>
      </c>
      <c r="G1224" s="179">
        <v>0</v>
      </c>
      <c r="H1224" s="179" t="s">
        <v>97</v>
      </c>
    </row>
    <row r="1225" spans="1:8" s="34" customFormat="1" x14ac:dyDescent="0.25">
      <c r="A1225" s="407"/>
      <c r="B1225" s="408"/>
      <c r="C1225" s="145" t="s">
        <v>855</v>
      </c>
      <c r="D1225" s="179">
        <v>0</v>
      </c>
      <c r="E1225" s="179">
        <v>0</v>
      </c>
      <c r="F1225" s="179">
        <v>0</v>
      </c>
      <c r="G1225" s="179">
        <v>0</v>
      </c>
      <c r="H1225" s="179" t="s">
        <v>97</v>
      </c>
    </row>
    <row r="1226" spans="1:8" s="34" customFormat="1" ht="15" customHeight="1" x14ac:dyDescent="0.25">
      <c r="A1226" s="407"/>
      <c r="B1226" s="408"/>
      <c r="C1226" s="145" t="s">
        <v>856</v>
      </c>
      <c r="D1226" s="179">
        <v>0</v>
      </c>
      <c r="E1226" s="179">
        <v>0</v>
      </c>
      <c r="F1226" s="179">
        <v>0</v>
      </c>
      <c r="G1226" s="179">
        <v>0</v>
      </c>
      <c r="H1226" s="179" t="s">
        <v>97</v>
      </c>
    </row>
    <row r="1227" spans="1:8" s="34" customFormat="1" ht="15.75" customHeight="1" x14ac:dyDescent="0.25">
      <c r="A1227" s="407" t="s">
        <v>767</v>
      </c>
      <c r="B1227" s="408" t="s">
        <v>771</v>
      </c>
      <c r="C1227" s="145" t="s">
        <v>943</v>
      </c>
      <c r="D1227" s="179">
        <f>SUM(D1228:D1231)</f>
        <v>70</v>
      </c>
      <c r="E1227" s="179">
        <f t="shared" ref="E1227" si="437">SUM(E1228:E1231)</f>
        <v>100</v>
      </c>
      <c r="F1227" s="179">
        <f t="shared" ref="F1227" si="438">SUM(F1228:F1231)</f>
        <v>1.2</v>
      </c>
      <c r="G1227" s="179">
        <f t="shared" ref="G1227" si="439">SUM(G1228:G1231)</f>
        <v>100</v>
      </c>
      <c r="H1227" s="179">
        <f t="shared" si="426"/>
        <v>-98.285714285714292</v>
      </c>
    </row>
    <row r="1228" spans="1:8" s="34" customFormat="1" ht="31.5" x14ac:dyDescent="0.25">
      <c r="A1228" s="407"/>
      <c r="B1228" s="408"/>
      <c r="C1228" s="145" t="s">
        <v>853</v>
      </c>
      <c r="D1228" s="179">
        <v>70</v>
      </c>
      <c r="E1228" s="179">
        <f>D1228/D1227*100</f>
        <v>100</v>
      </c>
      <c r="F1228" s="179">
        <v>1.2</v>
      </c>
      <c r="G1228" s="179">
        <f>F1228/F1227*100</f>
        <v>100</v>
      </c>
      <c r="H1228" s="179">
        <f t="shared" si="426"/>
        <v>-98.285714285714292</v>
      </c>
    </row>
    <row r="1229" spans="1:8" s="34" customFormat="1" x14ac:dyDescent="0.25">
      <c r="A1229" s="407"/>
      <c r="B1229" s="408"/>
      <c r="C1229" s="145" t="s">
        <v>854</v>
      </c>
      <c r="D1229" s="179">
        <v>0</v>
      </c>
      <c r="E1229" s="179">
        <v>0</v>
      </c>
      <c r="F1229" s="179">
        <v>0</v>
      </c>
      <c r="G1229" s="179">
        <v>0</v>
      </c>
      <c r="H1229" s="179" t="s">
        <v>97</v>
      </c>
    </row>
    <row r="1230" spans="1:8" s="34" customFormat="1" x14ac:dyDescent="0.25">
      <c r="A1230" s="407"/>
      <c r="B1230" s="408"/>
      <c r="C1230" s="145" t="s">
        <v>855</v>
      </c>
      <c r="D1230" s="179">
        <v>0</v>
      </c>
      <c r="E1230" s="179">
        <v>0</v>
      </c>
      <c r="F1230" s="179">
        <v>0</v>
      </c>
      <c r="G1230" s="179">
        <v>0</v>
      </c>
      <c r="H1230" s="179" t="s">
        <v>97</v>
      </c>
    </row>
    <row r="1231" spans="1:8" s="34" customFormat="1" x14ac:dyDescent="0.25">
      <c r="A1231" s="407"/>
      <c r="B1231" s="408"/>
      <c r="C1231" s="145" t="s">
        <v>856</v>
      </c>
      <c r="D1231" s="179">
        <v>0</v>
      </c>
      <c r="E1231" s="179">
        <v>0</v>
      </c>
      <c r="F1231" s="179">
        <v>0</v>
      </c>
      <c r="G1231" s="179">
        <v>0</v>
      </c>
      <c r="H1231" s="179" t="s">
        <v>97</v>
      </c>
    </row>
    <row r="1232" spans="1:8" s="34" customFormat="1" ht="15.75" customHeight="1" x14ac:dyDescent="0.25">
      <c r="A1232" s="407" t="s">
        <v>770</v>
      </c>
      <c r="B1232" s="408" t="s">
        <v>774</v>
      </c>
      <c r="C1232" s="145" t="s">
        <v>943</v>
      </c>
      <c r="D1232" s="179">
        <f>SUM(D1233:D1236)</f>
        <v>667</v>
      </c>
      <c r="E1232" s="179">
        <f t="shared" ref="E1232" si="440">SUM(E1233:E1236)</f>
        <v>100</v>
      </c>
      <c r="F1232" s="179">
        <f t="shared" ref="F1232" si="441">SUM(F1233:F1236)</f>
        <v>110.19499999999999</v>
      </c>
      <c r="G1232" s="179">
        <f t="shared" ref="G1232" si="442">SUM(G1233:G1236)</f>
        <v>100</v>
      </c>
      <c r="H1232" s="179">
        <f t="shared" si="426"/>
        <v>-83.479010494752629</v>
      </c>
    </row>
    <row r="1233" spans="1:8" s="34" customFormat="1" ht="31.5" x14ac:dyDescent="0.25">
      <c r="A1233" s="407"/>
      <c r="B1233" s="408"/>
      <c r="C1233" s="145" t="s">
        <v>853</v>
      </c>
      <c r="D1233" s="179">
        <v>667</v>
      </c>
      <c r="E1233" s="179">
        <f>D1233/D1232*100</f>
        <v>100</v>
      </c>
      <c r="F1233" s="179">
        <v>110.19499999999999</v>
      </c>
      <c r="G1233" s="179">
        <f>F1233/F1232*100</f>
        <v>100</v>
      </c>
      <c r="H1233" s="179">
        <f t="shared" si="426"/>
        <v>-83.479010494752629</v>
      </c>
    </row>
    <row r="1234" spans="1:8" s="34" customFormat="1" x14ac:dyDescent="0.25">
      <c r="A1234" s="407"/>
      <c r="B1234" s="408"/>
      <c r="C1234" s="145" t="s">
        <v>854</v>
      </c>
      <c r="D1234" s="179">
        <v>0</v>
      </c>
      <c r="E1234" s="179">
        <v>0</v>
      </c>
      <c r="F1234" s="179">
        <v>0</v>
      </c>
      <c r="G1234" s="179">
        <v>0</v>
      </c>
      <c r="H1234" s="179" t="s">
        <v>97</v>
      </c>
    </row>
    <row r="1235" spans="1:8" s="34" customFormat="1" x14ac:dyDescent="0.25">
      <c r="A1235" s="407"/>
      <c r="B1235" s="408"/>
      <c r="C1235" s="145" t="s">
        <v>855</v>
      </c>
      <c r="D1235" s="179">
        <v>0</v>
      </c>
      <c r="E1235" s="179">
        <v>0</v>
      </c>
      <c r="F1235" s="179">
        <v>0</v>
      </c>
      <c r="G1235" s="179">
        <v>0</v>
      </c>
      <c r="H1235" s="179" t="s">
        <v>97</v>
      </c>
    </row>
    <row r="1236" spans="1:8" s="34" customFormat="1" x14ac:dyDescent="0.25">
      <c r="A1236" s="407"/>
      <c r="B1236" s="408"/>
      <c r="C1236" s="145" t="s">
        <v>856</v>
      </c>
      <c r="D1236" s="179">
        <v>0</v>
      </c>
      <c r="E1236" s="179">
        <v>0</v>
      </c>
      <c r="F1236" s="179">
        <v>0</v>
      </c>
      <c r="G1236" s="179">
        <v>0</v>
      </c>
      <c r="H1236" s="179" t="s">
        <v>97</v>
      </c>
    </row>
    <row r="1237" spans="1:8" s="34" customFormat="1" ht="21.75" customHeight="1" x14ac:dyDescent="0.25">
      <c r="A1237" s="407" t="s">
        <v>773</v>
      </c>
      <c r="B1237" s="408" t="s">
        <v>947</v>
      </c>
      <c r="C1237" s="145" t="s">
        <v>943</v>
      </c>
      <c r="D1237" s="179">
        <f>SUM(D1238:D1241)</f>
        <v>30</v>
      </c>
      <c r="E1237" s="179">
        <f t="shared" ref="E1237" si="443">SUM(E1238:E1241)</f>
        <v>100</v>
      </c>
      <c r="F1237" s="179">
        <f t="shared" ref="F1237" si="444">SUM(F1238:F1241)</f>
        <v>0.89</v>
      </c>
      <c r="G1237" s="179">
        <f t="shared" ref="G1237" si="445">SUM(G1238:G1241)</f>
        <v>100</v>
      </c>
      <c r="H1237" s="179">
        <f t="shared" si="426"/>
        <v>-97.033333333333331</v>
      </c>
    </row>
    <row r="1238" spans="1:8" s="34" customFormat="1" ht="31.5" x14ac:dyDescent="0.25">
      <c r="A1238" s="407"/>
      <c r="B1238" s="408"/>
      <c r="C1238" s="145" t="s">
        <v>853</v>
      </c>
      <c r="D1238" s="179">
        <v>30</v>
      </c>
      <c r="E1238" s="179">
        <f>D1238/D1237*100</f>
        <v>100</v>
      </c>
      <c r="F1238" s="179">
        <v>0.89</v>
      </c>
      <c r="G1238" s="179">
        <f>F1238/F1237*100</f>
        <v>100</v>
      </c>
      <c r="H1238" s="179">
        <f t="shared" si="426"/>
        <v>-97.033333333333331</v>
      </c>
    </row>
    <row r="1239" spans="1:8" s="34" customFormat="1" x14ac:dyDescent="0.25">
      <c r="A1239" s="407"/>
      <c r="B1239" s="408"/>
      <c r="C1239" s="145" t="s">
        <v>854</v>
      </c>
      <c r="D1239" s="179">
        <v>0</v>
      </c>
      <c r="E1239" s="179">
        <v>0</v>
      </c>
      <c r="F1239" s="179">
        <v>0</v>
      </c>
      <c r="G1239" s="179">
        <v>0</v>
      </c>
      <c r="H1239" s="179" t="s">
        <v>97</v>
      </c>
    </row>
    <row r="1240" spans="1:8" s="34" customFormat="1" x14ac:dyDescent="0.25">
      <c r="A1240" s="407"/>
      <c r="B1240" s="408"/>
      <c r="C1240" s="145" t="s">
        <v>855</v>
      </c>
      <c r="D1240" s="179">
        <v>0</v>
      </c>
      <c r="E1240" s="179">
        <v>0</v>
      </c>
      <c r="F1240" s="179">
        <v>0</v>
      </c>
      <c r="G1240" s="179">
        <v>0</v>
      </c>
      <c r="H1240" s="179" t="s">
        <v>97</v>
      </c>
    </row>
    <row r="1241" spans="1:8" s="34" customFormat="1" x14ac:dyDescent="0.25">
      <c r="A1241" s="407"/>
      <c r="B1241" s="408"/>
      <c r="C1241" s="145" t="s">
        <v>856</v>
      </c>
      <c r="D1241" s="179">
        <v>0</v>
      </c>
      <c r="E1241" s="179">
        <v>0</v>
      </c>
      <c r="F1241" s="179">
        <v>0</v>
      </c>
      <c r="G1241" s="179">
        <v>0</v>
      </c>
      <c r="H1241" s="179" t="s">
        <v>97</v>
      </c>
    </row>
    <row r="1242" spans="1:8" s="43" customFormat="1" ht="15.75" customHeight="1" x14ac:dyDescent="0.25">
      <c r="A1242" s="419" t="s">
        <v>780</v>
      </c>
      <c r="B1242" s="420" t="s">
        <v>948</v>
      </c>
      <c r="C1242" s="146" t="s">
        <v>943</v>
      </c>
      <c r="D1242" s="177">
        <f>SUM(D1243:D1246)</f>
        <v>1238</v>
      </c>
      <c r="E1242" s="177">
        <f t="shared" ref="E1242:G1242" si="446">SUM(E1243:E1246)</f>
        <v>100</v>
      </c>
      <c r="F1242" s="177">
        <f t="shared" si="446"/>
        <v>142.45400000000001</v>
      </c>
      <c r="G1242" s="177">
        <f t="shared" si="446"/>
        <v>100</v>
      </c>
      <c r="H1242" s="177">
        <f t="shared" si="426"/>
        <v>-88.493214862681739</v>
      </c>
    </row>
    <row r="1243" spans="1:8" s="43" customFormat="1" ht="31.5" x14ac:dyDescent="0.25">
      <c r="A1243" s="419"/>
      <c r="B1243" s="420"/>
      <c r="C1243" s="146" t="s">
        <v>853</v>
      </c>
      <c r="D1243" s="177">
        <f>D1248+D1253</f>
        <v>1238</v>
      </c>
      <c r="E1243" s="177">
        <f>D1243/D1242*100</f>
        <v>100</v>
      </c>
      <c r="F1243" s="177">
        <f>F1248+F1253</f>
        <v>142.45400000000001</v>
      </c>
      <c r="G1243" s="177">
        <f>F1243/F1242*100</f>
        <v>100</v>
      </c>
      <c r="H1243" s="177">
        <f t="shared" si="426"/>
        <v>-88.493214862681739</v>
      </c>
    </row>
    <row r="1244" spans="1:8" s="43" customFormat="1" x14ac:dyDescent="0.25">
      <c r="A1244" s="419"/>
      <c r="B1244" s="420"/>
      <c r="C1244" s="146" t="s">
        <v>854</v>
      </c>
      <c r="D1244" s="177">
        <v>0</v>
      </c>
      <c r="E1244" s="177">
        <v>0</v>
      </c>
      <c r="F1244" s="177">
        <v>0</v>
      </c>
      <c r="G1244" s="177">
        <v>0</v>
      </c>
      <c r="H1244" s="177" t="s">
        <v>97</v>
      </c>
    </row>
    <row r="1245" spans="1:8" s="43" customFormat="1" x14ac:dyDescent="0.25">
      <c r="A1245" s="419"/>
      <c r="B1245" s="420"/>
      <c r="C1245" s="146" t="s">
        <v>855</v>
      </c>
      <c r="D1245" s="177">
        <v>0</v>
      </c>
      <c r="E1245" s="177">
        <v>0</v>
      </c>
      <c r="F1245" s="177">
        <v>0</v>
      </c>
      <c r="G1245" s="177">
        <v>0</v>
      </c>
      <c r="H1245" s="177" t="s">
        <v>97</v>
      </c>
    </row>
    <row r="1246" spans="1:8" s="43" customFormat="1" x14ac:dyDescent="0.25">
      <c r="A1246" s="419"/>
      <c r="B1246" s="420"/>
      <c r="C1246" s="146" t="s">
        <v>856</v>
      </c>
      <c r="D1246" s="177">
        <v>0</v>
      </c>
      <c r="E1246" s="177">
        <v>0</v>
      </c>
      <c r="F1246" s="177">
        <v>0</v>
      </c>
      <c r="G1246" s="177">
        <v>0</v>
      </c>
      <c r="H1246" s="177" t="s">
        <v>97</v>
      </c>
    </row>
    <row r="1247" spans="1:8" s="34" customFormat="1" ht="14.25" customHeight="1" x14ac:dyDescent="0.25">
      <c r="A1247" s="407" t="s">
        <v>784</v>
      </c>
      <c r="B1247" s="408" t="s">
        <v>949</v>
      </c>
      <c r="C1247" s="145" t="s">
        <v>943</v>
      </c>
      <c r="D1247" s="179">
        <f>SUM(D1248:D1251)</f>
        <v>956</v>
      </c>
      <c r="E1247" s="179">
        <f t="shared" ref="E1247" si="447">SUM(E1248:E1251)</f>
        <v>100</v>
      </c>
      <c r="F1247" s="179">
        <f t="shared" ref="F1247" si="448">SUM(F1248:F1251)</f>
        <v>122.45399999999999</v>
      </c>
      <c r="G1247" s="179">
        <f t="shared" ref="G1247" si="449">SUM(G1248:G1251)</f>
        <v>100</v>
      </c>
      <c r="H1247" s="179">
        <f t="shared" si="426"/>
        <v>-87.191004184100422</v>
      </c>
    </row>
    <row r="1248" spans="1:8" s="34" customFormat="1" ht="31.5" x14ac:dyDescent="0.25">
      <c r="A1248" s="407"/>
      <c r="B1248" s="408"/>
      <c r="C1248" s="145" t="s">
        <v>853</v>
      </c>
      <c r="D1248" s="179">
        <v>956</v>
      </c>
      <c r="E1248" s="179">
        <f>D1248/D1247*100</f>
        <v>100</v>
      </c>
      <c r="F1248" s="179">
        <v>122.45399999999999</v>
      </c>
      <c r="G1248" s="179">
        <f>F1248/F1247*100</f>
        <v>100</v>
      </c>
      <c r="H1248" s="179">
        <f t="shared" si="426"/>
        <v>-87.191004184100422</v>
      </c>
    </row>
    <row r="1249" spans="1:8" s="34" customFormat="1" x14ac:dyDescent="0.25">
      <c r="A1249" s="407"/>
      <c r="B1249" s="408"/>
      <c r="C1249" s="145" t="s">
        <v>854</v>
      </c>
      <c r="D1249" s="179">
        <v>0</v>
      </c>
      <c r="E1249" s="179">
        <v>0</v>
      </c>
      <c r="F1249" s="179">
        <v>0</v>
      </c>
      <c r="G1249" s="179">
        <v>0</v>
      </c>
      <c r="H1249" s="179" t="s">
        <v>97</v>
      </c>
    </row>
    <row r="1250" spans="1:8" s="34" customFormat="1" x14ac:dyDescent="0.25">
      <c r="A1250" s="407"/>
      <c r="B1250" s="408"/>
      <c r="C1250" s="145" t="s">
        <v>855</v>
      </c>
      <c r="D1250" s="179">
        <v>0</v>
      </c>
      <c r="E1250" s="179">
        <v>0</v>
      </c>
      <c r="F1250" s="179">
        <v>0</v>
      </c>
      <c r="G1250" s="179">
        <v>0</v>
      </c>
      <c r="H1250" s="179" t="s">
        <v>97</v>
      </c>
    </row>
    <row r="1251" spans="1:8" s="34" customFormat="1" ht="18" customHeight="1" x14ac:dyDescent="0.25">
      <c r="A1251" s="407"/>
      <c r="B1251" s="408"/>
      <c r="C1251" s="145" t="s">
        <v>856</v>
      </c>
      <c r="D1251" s="179">
        <v>0</v>
      </c>
      <c r="E1251" s="179">
        <v>0</v>
      </c>
      <c r="F1251" s="179">
        <v>0</v>
      </c>
      <c r="G1251" s="179">
        <v>0</v>
      </c>
      <c r="H1251" s="179" t="s">
        <v>97</v>
      </c>
    </row>
    <row r="1252" spans="1:8" s="34" customFormat="1" ht="15" customHeight="1" x14ac:dyDescent="0.25">
      <c r="A1252" s="407" t="s">
        <v>788</v>
      </c>
      <c r="B1252" s="408" t="s">
        <v>1217</v>
      </c>
      <c r="C1252" s="145" t="s">
        <v>943</v>
      </c>
      <c r="D1252" s="179">
        <f>SUM(D1253:D1256)</f>
        <v>282</v>
      </c>
      <c r="E1252" s="179">
        <f t="shared" ref="E1252" si="450">SUM(E1253:E1256)</f>
        <v>100</v>
      </c>
      <c r="F1252" s="179">
        <f t="shared" ref="F1252" si="451">SUM(F1253:F1256)</f>
        <v>20</v>
      </c>
      <c r="G1252" s="179">
        <f t="shared" ref="G1252" si="452">SUM(G1253:G1256)</f>
        <v>100</v>
      </c>
      <c r="H1252" s="179">
        <f t="shared" si="426"/>
        <v>-92.907801418439718</v>
      </c>
    </row>
    <row r="1253" spans="1:8" s="34" customFormat="1" ht="31.5" x14ac:dyDescent="0.25">
      <c r="A1253" s="407"/>
      <c r="B1253" s="408"/>
      <c r="C1253" s="145" t="s">
        <v>853</v>
      </c>
      <c r="D1253" s="179">
        <v>282</v>
      </c>
      <c r="E1253" s="179">
        <f>D1253/D1252*100</f>
        <v>100</v>
      </c>
      <c r="F1253" s="179">
        <v>20</v>
      </c>
      <c r="G1253" s="179">
        <f>F1253/F1252*100</f>
        <v>100</v>
      </c>
      <c r="H1253" s="179">
        <f t="shared" si="426"/>
        <v>-92.907801418439718</v>
      </c>
    </row>
    <row r="1254" spans="1:8" s="34" customFormat="1" x14ac:dyDescent="0.25">
      <c r="A1254" s="407"/>
      <c r="B1254" s="408"/>
      <c r="C1254" s="145" t="s">
        <v>854</v>
      </c>
      <c r="D1254" s="179">
        <v>0</v>
      </c>
      <c r="E1254" s="179">
        <v>0</v>
      </c>
      <c r="F1254" s="179">
        <v>0</v>
      </c>
      <c r="G1254" s="179">
        <v>0</v>
      </c>
      <c r="H1254" s="179" t="s">
        <v>97</v>
      </c>
    </row>
    <row r="1255" spans="1:8" s="34" customFormat="1" x14ac:dyDescent="0.25">
      <c r="A1255" s="407"/>
      <c r="B1255" s="408"/>
      <c r="C1255" s="145" t="s">
        <v>855</v>
      </c>
      <c r="D1255" s="179">
        <v>0</v>
      </c>
      <c r="E1255" s="179">
        <v>0</v>
      </c>
      <c r="F1255" s="179">
        <v>0</v>
      </c>
      <c r="G1255" s="179">
        <v>0</v>
      </c>
      <c r="H1255" s="179" t="s">
        <v>97</v>
      </c>
    </row>
    <row r="1256" spans="1:8" s="34" customFormat="1" x14ac:dyDescent="0.25">
      <c r="A1256" s="407"/>
      <c r="B1256" s="408"/>
      <c r="C1256" s="145" t="s">
        <v>856</v>
      </c>
      <c r="D1256" s="179">
        <v>0</v>
      </c>
      <c r="E1256" s="179">
        <v>0</v>
      </c>
      <c r="F1256" s="179">
        <v>0</v>
      </c>
      <c r="G1256" s="179">
        <v>0</v>
      </c>
      <c r="H1256" s="179" t="s">
        <v>97</v>
      </c>
    </row>
    <row r="1257" spans="1:8" x14ac:dyDescent="0.25">
      <c r="A1257" s="405" t="s">
        <v>791</v>
      </c>
      <c r="B1257" s="406" t="s">
        <v>1200</v>
      </c>
      <c r="C1257" s="152" t="s">
        <v>852</v>
      </c>
      <c r="D1257" s="174">
        <f>D1258+D1259+D1260+D1261</f>
        <v>98524</v>
      </c>
      <c r="E1257" s="174">
        <f t="shared" ref="E1257:G1257" si="453">E1258+E1259+E1260+E1261</f>
        <v>100</v>
      </c>
      <c r="F1257" s="174">
        <f t="shared" si="453"/>
        <v>19256.500000000004</v>
      </c>
      <c r="G1257" s="174">
        <f t="shared" si="453"/>
        <v>99.999999999999986</v>
      </c>
      <c r="H1257" s="174">
        <f t="shared" ref="H1257:H1262" si="454">F1257/D1257*100-100</f>
        <v>-80.455016036701721</v>
      </c>
    </row>
    <row r="1258" spans="1:8" ht="31.5" x14ac:dyDescent="0.25">
      <c r="A1258" s="405"/>
      <c r="B1258" s="406"/>
      <c r="C1258" s="152" t="s">
        <v>853</v>
      </c>
      <c r="D1258" s="174">
        <f>D1263+D1293+D1308</f>
        <v>93922</v>
      </c>
      <c r="E1258" s="174">
        <f>D1258/D1257*100</f>
        <v>95.329056879542037</v>
      </c>
      <c r="F1258" s="174">
        <f>F1263+F1293+F1308</f>
        <v>18345.000000000004</v>
      </c>
      <c r="G1258" s="174">
        <f>F1258/F1257*100</f>
        <v>95.266533378339773</v>
      </c>
      <c r="H1258" s="174">
        <f t="shared" si="454"/>
        <v>-80.467835012031259</v>
      </c>
    </row>
    <row r="1259" spans="1:8" x14ac:dyDescent="0.25">
      <c r="A1259" s="405"/>
      <c r="B1259" s="406"/>
      <c r="C1259" s="152" t="s">
        <v>854</v>
      </c>
      <c r="D1259" s="174">
        <f t="shared" ref="D1259:F1261" si="455">D1264+D1294+D1309</f>
        <v>754</v>
      </c>
      <c r="E1259" s="174">
        <f>D1259/D1257*100</f>
        <v>0.76529576549876177</v>
      </c>
      <c r="F1259" s="174">
        <f t="shared" si="455"/>
        <v>55.3</v>
      </c>
      <c r="G1259" s="174">
        <f>F1259/F1257*100</f>
        <v>0.28717575883467916</v>
      </c>
      <c r="H1259" s="174">
        <f t="shared" si="454"/>
        <v>-92.665782493368695</v>
      </c>
    </row>
    <row r="1260" spans="1:8" x14ac:dyDescent="0.25">
      <c r="A1260" s="405"/>
      <c r="B1260" s="406"/>
      <c r="C1260" s="152" t="s">
        <v>855</v>
      </c>
      <c r="D1260" s="174">
        <f t="shared" si="455"/>
        <v>73</v>
      </c>
      <c r="E1260" s="174">
        <f>D1260/D1257*100</f>
        <v>7.4093621858633441E-2</v>
      </c>
      <c r="F1260" s="174">
        <f t="shared" si="455"/>
        <v>11.7</v>
      </c>
      <c r="G1260" s="174">
        <f>F1260/F1257*100</f>
        <v>6.0758704852906797E-2</v>
      </c>
      <c r="H1260" s="174">
        <f t="shared" si="454"/>
        <v>-83.972602739726028</v>
      </c>
    </row>
    <row r="1261" spans="1:8" x14ac:dyDescent="0.25">
      <c r="A1261" s="405"/>
      <c r="B1261" s="406"/>
      <c r="C1261" s="152" t="s">
        <v>856</v>
      </c>
      <c r="D1261" s="174">
        <f t="shared" si="455"/>
        <v>3775</v>
      </c>
      <c r="E1261" s="187">
        <f>D1261/D1257*100</f>
        <v>3.8315537331005642</v>
      </c>
      <c r="F1261" s="174">
        <f t="shared" si="455"/>
        <v>844.5</v>
      </c>
      <c r="G1261" s="187">
        <f>F1261/F1257*100</f>
        <v>4.3855321579726319</v>
      </c>
      <c r="H1261" s="174">
        <f t="shared" si="454"/>
        <v>-77.629139072847678</v>
      </c>
    </row>
    <row r="1262" spans="1:8" ht="15.75" customHeight="1" x14ac:dyDescent="0.25">
      <c r="A1262" s="409" t="s">
        <v>801</v>
      </c>
      <c r="B1262" s="404" t="s">
        <v>950</v>
      </c>
      <c r="C1262" s="153" t="s">
        <v>852</v>
      </c>
      <c r="D1262" s="194">
        <f>D1263+D1264+D1265+D1266</f>
        <v>74063</v>
      </c>
      <c r="E1262" s="194">
        <f>E1263+E1264+E1265+E1266</f>
        <v>99.713757206702397</v>
      </c>
      <c r="F1262" s="194">
        <f>F1263+F1264+F1265+F1266</f>
        <v>13984.100000000002</v>
      </c>
      <c r="G1262" s="194">
        <f>G1263+G1264+G1265+G1266</f>
        <v>99.520884433034652</v>
      </c>
      <c r="H1262" s="194">
        <f t="shared" si="454"/>
        <v>-81.118642237014427</v>
      </c>
    </row>
    <row r="1263" spans="1:8" ht="31.5" x14ac:dyDescent="0.25">
      <c r="A1263" s="409"/>
      <c r="B1263" s="404"/>
      <c r="C1263" s="153" t="s">
        <v>853</v>
      </c>
      <c r="D1263" s="194">
        <f>D1268+D1273+D1278+D1283+D1288</f>
        <v>72901</v>
      </c>
      <c r="E1263" s="195">
        <f>D1263/D1262*100</f>
        <v>98.431065444283917</v>
      </c>
      <c r="F1263" s="194">
        <f>F1268+F1273+F1278+F1283+F1288</f>
        <v>13668.500000000002</v>
      </c>
      <c r="G1263" s="195">
        <f>F1263/F1262*100</f>
        <v>97.743151150234908</v>
      </c>
      <c r="H1263" s="194">
        <f t="shared" ref="H1263:H1273" si="456">F1263/D1263*100-100</f>
        <v>-81.250600128941983</v>
      </c>
    </row>
    <row r="1264" spans="1:8" x14ac:dyDescent="0.25">
      <c r="A1264" s="409"/>
      <c r="B1264" s="404"/>
      <c r="C1264" s="153" t="s">
        <v>854</v>
      </c>
      <c r="D1264" s="194">
        <f t="shared" ref="D1264:F1266" si="457">D1269+D1274+D1279+D1284+D1289</f>
        <v>139</v>
      </c>
      <c r="E1264" s="196">
        <v>0</v>
      </c>
      <c r="F1264" s="194">
        <f t="shared" si="457"/>
        <v>55.3</v>
      </c>
      <c r="G1264" s="196">
        <v>0</v>
      </c>
      <c r="H1264" s="194">
        <f t="shared" si="456"/>
        <v>-60.215827338129493</v>
      </c>
    </row>
    <row r="1265" spans="1:8" x14ac:dyDescent="0.25">
      <c r="A1265" s="409"/>
      <c r="B1265" s="404"/>
      <c r="C1265" s="153" t="s">
        <v>855</v>
      </c>
      <c r="D1265" s="194">
        <f t="shared" si="457"/>
        <v>73</v>
      </c>
      <c r="E1265" s="196">
        <v>0</v>
      </c>
      <c r="F1265" s="194">
        <f t="shared" si="457"/>
        <v>11.7</v>
      </c>
      <c r="G1265" s="196">
        <v>0</v>
      </c>
      <c r="H1265" s="194">
        <f t="shared" si="456"/>
        <v>-83.972602739726028</v>
      </c>
    </row>
    <row r="1266" spans="1:8" x14ac:dyDescent="0.25">
      <c r="A1266" s="409"/>
      <c r="B1266" s="404"/>
      <c r="C1266" s="153" t="s">
        <v>856</v>
      </c>
      <c r="D1266" s="194">
        <f t="shared" si="457"/>
        <v>950</v>
      </c>
      <c r="E1266" s="196">
        <f>D1266/D1262*100</f>
        <v>1.2826917624184815</v>
      </c>
      <c r="F1266" s="194">
        <f t="shared" si="457"/>
        <v>248.6</v>
      </c>
      <c r="G1266" s="196">
        <f>F1266/F1262*100</f>
        <v>1.7777332827997507</v>
      </c>
      <c r="H1266" s="194">
        <f t="shared" si="456"/>
        <v>-73.831578947368428</v>
      </c>
    </row>
    <row r="1267" spans="1:8" ht="15.75" customHeight="1" x14ac:dyDescent="0.25">
      <c r="A1267" s="410" t="s">
        <v>803</v>
      </c>
      <c r="B1267" s="411" t="s">
        <v>951</v>
      </c>
      <c r="C1267" s="143" t="s">
        <v>852</v>
      </c>
      <c r="D1267" s="197">
        <f>D1268+D1269+D1270+D1271</f>
        <v>2607</v>
      </c>
      <c r="E1267" s="197">
        <f t="shared" ref="E1267:G1267" si="458">E1268+E1269+E1270+E1271</f>
        <v>100</v>
      </c>
      <c r="F1267" s="197">
        <f t="shared" si="458"/>
        <v>505.1</v>
      </c>
      <c r="G1267" s="197">
        <f t="shared" si="458"/>
        <v>100</v>
      </c>
      <c r="H1267" s="197">
        <f>F1267/D1267*100-100</f>
        <v>-80.625239739163788</v>
      </c>
    </row>
    <row r="1268" spans="1:8" ht="31.5" x14ac:dyDescent="0.25">
      <c r="A1268" s="410"/>
      <c r="B1268" s="411"/>
      <c r="C1268" s="143" t="s">
        <v>853</v>
      </c>
      <c r="D1268" s="198">
        <v>2607</v>
      </c>
      <c r="E1268" s="198">
        <f>D1268/D1267*100</f>
        <v>100</v>
      </c>
      <c r="F1268" s="198">
        <v>505.1</v>
      </c>
      <c r="G1268" s="198">
        <f>F1268/F1267*100</f>
        <v>100</v>
      </c>
      <c r="H1268" s="197">
        <f t="shared" si="456"/>
        <v>-80.625239739163788</v>
      </c>
    </row>
    <row r="1269" spans="1:8" x14ac:dyDescent="0.25">
      <c r="A1269" s="410"/>
      <c r="B1269" s="411"/>
      <c r="C1269" s="143" t="s">
        <v>854</v>
      </c>
      <c r="D1269" s="199">
        <v>0</v>
      </c>
      <c r="E1269" s="199">
        <v>0</v>
      </c>
      <c r="F1269" s="199">
        <v>0</v>
      </c>
      <c r="G1269" s="199">
        <v>0</v>
      </c>
      <c r="H1269" s="197" t="s">
        <v>97</v>
      </c>
    </row>
    <row r="1270" spans="1:8" x14ac:dyDescent="0.25">
      <c r="A1270" s="410"/>
      <c r="B1270" s="411"/>
      <c r="C1270" s="143" t="s">
        <v>855</v>
      </c>
      <c r="D1270" s="199">
        <v>0</v>
      </c>
      <c r="E1270" s="199">
        <v>0</v>
      </c>
      <c r="F1270" s="199">
        <v>0</v>
      </c>
      <c r="G1270" s="199">
        <v>0</v>
      </c>
      <c r="H1270" s="197" t="s">
        <v>97</v>
      </c>
    </row>
    <row r="1271" spans="1:8" x14ac:dyDescent="0.25">
      <c r="A1271" s="410"/>
      <c r="B1271" s="411"/>
      <c r="C1271" s="143" t="s">
        <v>856</v>
      </c>
      <c r="D1271" s="199">
        <v>0</v>
      </c>
      <c r="E1271" s="199">
        <v>0</v>
      </c>
      <c r="F1271" s="199">
        <v>0</v>
      </c>
      <c r="G1271" s="199">
        <v>0</v>
      </c>
      <c r="H1271" s="197" t="s">
        <v>97</v>
      </c>
    </row>
    <row r="1272" spans="1:8" ht="15.75" customHeight="1" x14ac:dyDescent="0.25">
      <c r="A1272" s="410" t="s">
        <v>812</v>
      </c>
      <c r="B1272" s="418" t="s">
        <v>164</v>
      </c>
      <c r="C1272" s="143" t="s">
        <v>852</v>
      </c>
      <c r="D1272" s="197">
        <f>D1273+D1274+D1275+D1276</f>
        <v>63644</v>
      </c>
      <c r="E1272" s="197">
        <f t="shared" ref="E1272:G1272" si="459">E1273+E1274+E1275+E1276</f>
        <v>100</v>
      </c>
      <c r="F1272" s="197">
        <f t="shared" si="459"/>
        <v>13412.000000000002</v>
      </c>
      <c r="G1272" s="197">
        <f t="shared" si="459"/>
        <v>100</v>
      </c>
      <c r="H1272" s="197">
        <f>F1272/D1272*100-100</f>
        <v>-78.926528816542017</v>
      </c>
    </row>
    <row r="1273" spans="1:8" ht="31.5" x14ac:dyDescent="0.25">
      <c r="A1273" s="410"/>
      <c r="B1273" s="418"/>
      <c r="C1273" s="143" t="s">
        <v>853</v>
      </c>
      <c r="D1273" s="198">
        <v>62694</v>
      </c>
      <c r="E1273" s="198">
        <f>D1273/D1272*100</f>
        <v>98.507321978505431</v>
      </c>
      <c r="F1273" s="198">
        <v>13163.400000000001</v>
      </c>
      <c r="G1273" s="198">
        <f>F1273/F1272*100</f>
        <v>98.146436027438114</v>
      </c>
      <c r="H1273" s="197">
        <f t="shared" si="456"/>
        <v>-79.00373241458513</v>
      </c>
    </row>
    <row r="1274" spans="1:8" x14ac:dyDescent="0.25">
      <c r="A1274" s="410"/>
      <c r="B1274" s="418"/>
      <c r="C1274" s="143" t="s">
        <v>854</v>
      </c>
      <c r="D1274" s="199">
        <v>0</v>
      </c>
      <c r="E1274" s="199">
        <v>0</v>
      </c>
      <c r="F1274" s="199">
        <v>0</v>
      </c>
      <c r="G1274" s="199">
        <v>0</v>
      </c>
      <c r="H1274" s="199" t="s">
        <v>97</v>
      </c>
    </row>
    <row r="1275" spans="1:8" x14ac:dyDescent="0.25">
      <c r="A1275" s="410"/>
      <c r="B1275" s="418"/>
      <c r="C1275" s="143" t="s">
        <v>855</v>
      </c>
      <c r="D1275" s="199">
        <v>0</v>
      </c>
      <c r="E1275" s="199">
        <v>0</v>
      </c>
      <c r="F1275" s="199">
        <v>0</v>
      </c>
      <c r="G1275" s="199">
        <v>0</v>
      </c>
      <c r="H1275" s="199" t="s">
        <v>97</v>
      </c>
    </row>
    <row r="1276" spans="1:8" x14ac:dyDescent="0.25">
      <c r="A1276" s="410"/>
      <c r="B1276" s="418"/>
      <c r="C1276" s="143" t="s">
        <v>856</v>
      </c>
      <c r="D1276" s="199">
        <v>950</v>
      </c>
      <c r="E1276" s="199">
        <f>D1276/D1272*100</f>
        <v>1.4926780214945634</v>
      </c>
      <c r="F1276" s="197">
        <v>248.6</v>
      </c>
      <c r="G1276" s="199">
        <f>F1276/F1272*100</f>
        <v>1.8535639725618847</v>
      </c>
      <c r="H1276" s="197">
        <f>F1276/D1276*100-100</f>
        <v>-73.831578947368428</v>
      </c>
    </row>
    <row r="1277" spans="1:8" ht="15.75" customHeight="1" x14ac:dyDescent="0.25">
      <c r="A1277" s="410" t="s">
        <v>814</v>
      </c>
      <c r="B1277" s="411" t="s">
        <v>1258</v>
      </c>
      <c r="C1277" s="143" t="s">
        <v>852</v>
      </c>
      <c r="D1277" s="197">
        <f>D1278+D1279+D1280+D1281</f>
        <v>7600</v>
      </c>
      <c r="E1277" s="197">
        <f t="shared" ref="E1277:G1277" si="460">E1278+E1279+E1280+E1281</f>
        <v>100</v>
      </c>
      <c r="F1277" s="197">
        <f t="shared" si="460"/>
        <v>0</v>
      </c>
      <c r="G1277" s="197">
        <f t="shared" si="460"/>
        <v>0</v>
      </c>
      <c r="H1277" s="197">
        <f t="shared" ref="H1277:H1284" si="461">F1277/D1277*100-100</f>
        <v>-100</v>
      </c>
    </row>
    <row r="1278" spans="1:8" ht="33.75" customHeight="1" x14ac:dyDescent="0.25">
      <c r="A1278" s="410"/>
      <c r="B1278" s="411"/>
      <c r="C1278" s="143" t="s">
        <v>853</v>
      </c>
      <c r="D1278" s="197">
        <v>7600</v>
      </c>
      <c r="E1278" s="197">
        <f>D1278/D1277*100</f>
        <v>100</v>
      </c>
      <c r="F1278" s="197">
        <v>0</v>
      </c>
      <c r="G1278" s="197">
        <v>0</v>
      </c>
      <c r="H1278" s="197">
        <f t="shared" si="461"/>
        <v>-100</v>
      </c>
    </row>
    <row r="1279" spans="1:8" x14ac:dyDescent="0.25">
      <c r="A1279" s="410"/>
      <c r="B1279" s="411"/>
      <c r="C1279" s="143" t="s">
        <v>854</v>
      </c>
      <c r="D1279" s="197">
        <v>0</v>
      </c>
      <c r="E1279" s="197">
        <v>0</v>
      </c>
      <c r="F1279" s="197">
        <v>0</v>
      </c>
      <c r="G1279" s="197">
        <v>0</v>
      </c>
      <c r="H1279" s="197" t="s">
        <v>97</v>
      </c>
    </row>
    <row r="1280" spans="1:8" ht="18" customHeight="1" x14ac:dyDescent="0.25">
      <c r="A1280" s="410"/>
      <c r="B1280" s="411"/>
      <c r="C1280" s="143" t="s">
        <v>855</v>
      </c>
      <c r="D1280" s="197">
        <v>0</v>
      </c>
      <c r="E1280" s="197">
        <v>0</v>
      </c>
      <c r="F1280" s="197">
        <v>0</v>
      </c>
      <c r="G1280" s="197">
        <v>0</v>
      </c>
      <c r="H1280" s="197" t="s">
        <v>97</v>
      </c>
    </row>
    <row r="1281" spans="1:8" ht="24" customHeight="1" x14ac:dyDescent="0.25">
      <c r="A1281" s="410"/>
      <c r="B1281" s="411"/>
      <c r="C1281" s="143" t="s">
        <v>856</v>
      </c>
      <c r="D1281" s="197">
        <v>0</v>
      </c>
      <c r="E1281" s="197">
        <v>0</v>
      </c>
      <c r="F1281" s="197">
        <v>0</v>
      </c>
      <c r="G1281" s="197">
        <v>0</v>
      </c>
      <c r="H1281" s="197" t="s">
        <v>97</v>
      </c>
    </row>
    <row r="1282" spans="1:8" x14ac:dyDescent="0.25">
      <c r="A1282" s="410" t="s">
        <v>816</v>
      </c>
      <c r="B1282" s="411" t="s">
        <v>952</v>
      </c>
      <c r="C1282" s="143" t="s">
        <v>852</v>
      </c>
      <c r="D1282" s="197">
        <f>D1283+D1284+D1285+D1286</f>
        <v>139</v>
      </c>
      <c r="E1282" s="197">
        <f t="shared" ref="E1282:G1282" si="462">E1283+E1284+E1285+E1286</f>
        <v>100</v>
      </c>
      <c r="F1282" s="197">
        <f t="shared" si="462"/>
        <v>55.3</v>
      </c>
      <c r="G1282" s="197">
        <f t="shared" si="462"/>
        <v>100</v>
      </c>
      <c r="H1282" s="197">
        <f t="shared" si="461"/>
        <v>-60.215827338129493</v>
      </c>
    </row>
    <row r="1283" spans="1:8" ht="35.25" customHeight="1" x14ac:dyDescent="0.25">
      <c r="A1283" s="410"/>
      <c r="B1283" s="411"/>
      <c r="C1283" s="143" t="s">
        <v>853</v>
      </c>
      <c r="D1283" s="197">
        <v>0</v>
      </c>
      <c r="E1283" s="197">
        <v>0</v>
      </c>
      <c r="F1283" s="197">
        <v>0</v>
      </c>
      <c r="G1283" s="197">
        <v>0</v>
      </c>
      <c r="H1283" s="197" t="s">
        <v>97</v>
      </c>
    </row>
    <row r="1284" spans="1:8" x14ac:dyDescent="0.25">
      <c r="A1284" s="410"/>
      <c r="B1284" s="411"/>
      <c r="C1284" s="143" t="s">
        <v>854</v>
      </c>
      <c r="D1284" s="197">
        <v>139</v>
      </c>
      <c r="E1284" s="197">
        <f>D1284/D1282*100</f>
        <v>100</v>
      </c>
      <c r="F1284" s="197">
        <v>55.3</v>
      </c>
      <c r="G1284" s="199">
        <f>F1284/F1282*100</f>
        <v>100</v>
      </c>
      <c r="H1284" s="197">
        <f t="shared" si="461"/>
        <v>-60.215827338129493</v>
      </c>
    </row>
    <row r="1285" spans="1:8" x14ac:dyDescent="0.25">
      <c r="A1285" s="410"/>
      <c r="B1285" s="411"/>
      <c r="C1285" s="143" t="s">
        <v>855</v>
      </c>
      <c r="D1285" s="197">
        <v>0</v>
      </c>
      <c r="E1285" s="197">
        <v>0</v>
      </c>
      <c r="F1285" s="197">
        <v>0</v>
      </c>
      <c r="G1285" s="197">
        <v>0</v>
      </c>
      <c r="H1285" s="197" t="s">
        <v>97</v>
      </c>
    </row>
    <row r="1286" spans="1:8" ht="28.5" customHeight="1" x14ac:dyDescent="0.25">
      <c r="A1286" s="410"/>
      <c r="B1286" s="411"/>
      <c r="C1286" s="143" t="s">
        <v>856</v>
      </c>
      <c r="D1286" s="197">
        <v>0</v>
      </c>
      <c r="E1286" s="197">
        <v>0</v>
      </c>
      <c r="F1286" s="197">
        <v>0</v>
      </c>
      <c r="G1286" s="197">
        <v>0</v>
      </c>
      <c r="H1286" s="197" t="s">
        <v>97</v>
      </c>
    </row>
    <row r="1287" spans="1:8" x14ac:dyDescent="0.25">
      <c r="A1287" s="410" t="s">
        <v>953</v>
      </c>
      <c r="B1287" s="411" t="s">
        <v>954</v>
      </c>
      <c r="C1287" s="143" t="s">
        <v>852</v>
      </c>
      <c r="D1287" s="197">
        <f>D1288+D1289+D1290+D1291</f>
        <v>73</v>
      </c>
      <c r="E1287" s="197">
        <f>E1288+E1289+E1290+E1291</f>
        <v>100</v>
      </c>
      <c r="F1287" s="197">
        <f>F1288+F1289+F1290+F1291</f>
        <v>11.7</v>
      </c>
      <c r="G1287" s="197">
        <f>G1288+G1289+G1290+G1291</f>
        <v>100</v>
      </c>
      <c r="H1287" s="197">
        <f t="shared" ref="H1287" si="463">F1287/D1287*100-100</f>
        <v>-83.972602739726028</v>
      </c>
    </row>
    <row r="1288" spans="1:8" ht="30" customHeight="1" x14ac:dyDescent="0.25">
      <c r="A1288" s="410"/>
      <c r="B1288" s="411"/>
      <c r="C1288" s="143" t="s">
        <v>853</v>
      </c>
      <c r="D1288" s="197">
        <v>0</v>
      </c>
      <c r="E1288" s="197">
        <v>0</v>
      </c>
      <c r="F1288" s="197">
        <v>0</v>
      </c>
      <c r="G1288" s="197">
        <v>0</v>
      </c>
      <c r="H1288" s="197" t="s">
        <v>97</v>
      </c>
    </row>
    <row r="1289" spans="1:8" x14ac:dyDescent="0.25">
      <c r="A1289" s="410"/>
      <c r="B1289" s="411"/>
      <c r="C1289" s="143" t="s">
        <v>854</v>
      </c>
      <c r="D1289" s="197">
        <v>0</v>
      </c>
      <c r="E1289" s="197">
        <v>0</v>
      </c>
      <c r="F1289" s="197">
        <v>0</v>
      </c>
      <c r="G1289" s="197">
        <v>0</v>
      </c>
      <c r="H1289" s="197" t="s">
        <v>97</v>
      </c>
    </row>
    <row r="1290" spans="1:8" x14ac:dyDescent="0.25">
      <c r="A1290" s="410"/>
      <c r="B1290" s="411"/>
      <c r="C1290" s="143" t="s">
        <v>855</v>
      </c>
      <c r="D1290" s="197">
        <v>73</v>
      </c>
      <c r="E1290" s="197">
        <f>D1290/D1287*100</f>
        <v>100</v>
      </c>
      <c r="F1290" s="197">
        <v>11.7</v>
      </c>
      <c r="G1290" s="197">
        <f>F1290/F1287*100</f>
        <v>100</v>
      </c>
      <c r="H1290" s="197">
        <f t="shared" ref="H1290" si="464">F1290/D1290*100-100</f>
        <v>-83.972602739726028</v>
      </c>
    </row>
    <row r="1291" spans="1:8" x14ac:dyDescent="0.25">
      <c r="A1291" s="410"/>
      <c r="B1291" s="411"/>
      <c r="C1291" s="143" t="s">
        <v>856</v>
      </c>
      <c r="D1291" s="197">
        <v>0</v>
      </c>
      <c r="E1291" s="197">
        <v>0</v>
      </c>
      <c r="F1291" s="197">
        <v>0</v>
      </c>
      <c r="G1291" s="197">
        <v>0</v>
      </c>
      <c r="H1291" s="197" t="s">
        <v>97</v>
      </c>
    </row>
    <row r="1292" spans="1:8" ht="15.75" customHeight="1" x14ac:dyDescent="0.25">
      <c r="A1292" s="409" t="s">
        <v>818</v>
      </c>
      <c r="B1292" s="404" t="s">
        <v>955</v>
      </c>
      <c r="C1292" s="153" t="s">
        <v>852</v>
      </c>
      <c r="D1292" s="194">
        <f>D1293+D1294+D1295+D1296</f>
        <v>1279</v>
      </c>
      <c r="E1292" s="194">
        <f>E1293+E1294+E1295+E1296</f>
        <v>100</v>
      </c>
      <c r="F1292" s="194">
        <f>F1293+F1294+F1295+F1296</f>
        <v>234.7</v>
      </c>
      <c r="G1292" s="194">
        <f>G1293+G1294+G1295+G1296</f>
        <v>100</v>
      </c>
      <c r="H1292" s="197">
        <f t="shared" ref="H1292:H1297" si="465">F1292/D1292*100-100</f>
        <v>-81.649726348709933</v>
      </c>
    </row>
    <row r="1293" spans="1:8" ht="31.5" x14ac:dyDescent="0.25">
      <c r="A1293" s="409"/>
      <c r="B1293" s="404"/>
      <c r="C1293" s="153" t="s">
        <v>853</v>
      </c>
      <c r="D1293" s="194">
        <f>D1298+D1303</f>
        <v>664</v>
      </c>
      <c r="E1293" s="195">
        <f>D1293/D1292*100</f>
        <v>51.915559030492574</v>
      </c>
      <c r="F1293" s="194">
        <f>F1298+F1303</f>
        <v>234.7</v>
      </c>
      <c r="G1293" s="195">
        <f>F1293/F1292*100</f>
        <v>100</v>
      </c>
      <c r="H1293" s="197">
        <f t="shared" si="465"/>
        <v>-64.653614457831324</v>
      </c>
    </row>
    <row r="1294" spans="1:8" x14ac:dyDescent="0.25">
      <c r="A1294" s="409"/>
      <c r="B1294" s="404"/>
      <c r="C1294" s="153" t="s">
        <v>854</v>
      </c>
      <c r="D1294" s="194">
        <f t="shared" ref="D1294:F1296" si="466">D1299+D1304</f>
        <v>615</v>
      </c>
      <c r="E1294" s="194">
        <f>D1294/D1292*100</f>
        <v>48.084440969507433</v>
      </c>
      <c r="F1294" s="194">
        <f t="shared" si="466"/>
        <v>0</v>
      </c>
      <c r="G1294" s="194">
        <f>F1294/F1292*100</f>
        <v>0</v>
      </c>
      <c r="H1294" s="197">
        <f t="shared" si="465"/>
        <v>-100</v>
      </c>
    </row>
    <row r="1295" spans="1:8" x14ac:dyDescent="0.25">
      <c r="A1295" s="409"/>
      <c r="B1295" s="404"/>
      <c r="C1295" s="153" t="s">
        <v>855</v>
      </c>
      <c r="D1295" s="194">
        <f t="shared" si="466"/>
        <v>0</v>
      </c>
      <c r="E1295" s="194">
        <v>0</v>
      </c>
      <c r="F1295" s="194">
        <f t="shared" si="466"/>
        <v>0</v>
      </c>
      <c r="G1295" s="194">
        <v>0</v>
      </c>
      <c r="H1295" s="197" t="s">
        <v>97</v>
      </c>
    </row>
    <row r="1296" spans="1:8" x14ac:dyDescent="0.25">
      <c r="A1296" s="409"/>
      <c r="B1296" s="404"/>
      <c r="C1296" s="153" t="s">
        <v>856</v>
      </c>
      <c r="D1296" s="194">
        <f t="shared" si="466"/>
        <v>0</v>
      </c>
      <c r="E1296" s="194">
        <v>0</v>
      </c>
      <c r="F1296" s="194">
        <f t="shared" si="466"/>
        <v>0</v>
      </c>
      <c r="G1296" s="194">
        <v>0</v>
      </c>
      <c r="H1296" s="197" t="s">
        <v>97</v>
      </c>
    </row>
    <row r="1297" spans="1:8" ht="15.75" customHeight="1" x14ac:dyDescent="0.25">
      <c r="A1297" s="410" t="s">
        <v>822</v>
      </c>
      <c r="B1297" s="411" t="s">
        <v>956</v>
      </c>
      <c r="C1297" s="143" t="s">
        <v>852</v>
      </c>
      <c r="D1297" s="200">
        <f>D1298+D1299+D1300+D1301</f>
        <v>348</v>
      </c>
      <c r="E1297" s="200">
        <f>E1298+E1299+E1300+E1301</f>
        <v>100</v>
      </c>
      <c r="F1297" s="197">
        <f>F1298+F1299+F1300+F1301</f>
        <v>234.7</v>
      </c>
      <c r="G1297" s="197">
        <f>G1298+G1299+G1300+G1301</f>
        <v>100</v>
      </c>
      <c r="H1297" s="197">
        <f t="shared" si="465"/>
        <v>-32.55747126436782</v>
      </c>
    </row>
    <row r="1298" spans="1:8" ht="31.5" x14ac:dyDescent="0.25">
      <c r="A1298" s="410"/>
      <c r="B1298" s="411"/>
      <c r="C1298" s="143" t="s">
        <v>853</v>
      </c>
      <c r="D1298" s="201">
        <v>348</v>
      </c>
      <c r="E1298" s="201">
        <v>100</v>
      </c>
      <c r="F1298" s="197">
        <v>234.7</v>
      </c>
      <c r="G1298" s="197">
        <f>F1298/F1297*100</f>
        <v>100</v>
      </c>
      <c r="H1298" s="197">
        <f t="shared" ref="H1298" si="467">F1298/D1298*100-100</f>
        <v>-32.55747126436782</v>
      </c>
    </row>
    <row r="1299" spans="1:8" x14ac:dyDescent="0.25">
      <c r="A1299" s="410"/>
      <c r="B1299" s="411"/>
      <c r="C1299" s="143" t="s">
        <v>854</v>
      </c>
      <c r="D1299" s="91">
        <v>0</v>
      </c>
      <c r="E1299" s="91">
        <v>0</v>
      </c>
      <c r="F1299" s="197">
        <v>0</v>
      </c>
      <c r="G1299" s="197">
        <v>0</v>
      </c>
      <c r="H1299" s="197" t="s">
        <v>97</v>
      </c>
    </row>
    <row r="1300" spans="1:8" x14ac:dyDescent="0.25">
      <c r="A1300" s="410"/>
      <c r="B1300" s="411"/>
      <c r="C1300" s="143" t="s">
        <v>855</v>
      </c>
      <c r="D1300" s="91">
        <v>0</v>
      </c>
      <c r="E1300" s="91">
        <v>0</v>
      </c>
      <c r="F1300" s="197">
        <v>0</v>
      </c>
      <c r="G1300" s="197">
        <v>0</v>
      </c>
      <c r="H1300" s="197" t="s">
        <v>97</v>
      </c>
    </row>
    <row r="1301" spans="1:8" x14ac:dyDescent="0.25">
      <c r="A1301" s="410"/>
      <c r="B1301" s="411"/>
      <c r="C1301" s="143" t="s">
        <v>856</v>
      </c>
      <c r="D1301" s="91">
        <v>0</v>
      </c>
      <c r="E1301" s="91">
        <v>0</v>
      </c>
      <c r="F1301" s="197">
        <v>0</v>
      </c>
      <c r="G1301" s="197">
        <v>0</v>
      </c>
      <c r="H1301" s="197" t="s">
        <v>97</v>
      </c>
    </row>
    <row r="1302" spans="1:8" x14ac:dyDescent="0.25">
      <c r="A1302" s="412" t="s">
        <v>1115</v>
      </c>
      <c r="B1302" s="415" t="s">
        <v>1259</v>
      </c>
      <c r="C1302" s="143" t="s">
        <v>852</v>
      </c>
      <c r="D1302" s="200">
        <f>D1303+D1304+D1305+D1306</f>
        <v>931</v>
      </c>
      <c r="E1302" s="200">
        <f>E1303+E1304+E1305+E1306</f>
        <v>100</v>
      </c>
      <c r="F1302" s="200">
        <f t="shared" ref="F1302:G1302" si="468">F1303+F1304+F1305+F1306</f>
        <v>0</v>
      </c>
      <c r="G1302" s="200">
        <f t="shared" si="468"/>
        <v>0</v>
      </c>
      <c r="H1302" s="197">
        <f>F1302/D1302*100-100</f>
        <v>-100</v>
      </c>
    </row>
    <row r="1303" spans="1:8" ht="31.5" x14ac:dyDescent="0.25">
      <c r="A1303" s="413"/>
      <c r="B1303" s="416"/>
      <c r="C1303" s="143" t="s">
        <v>853</v>
      </c>
      <c r="D1303" s="201">
        <v>316</v>
      </c>
      <c r="E1303" s="201">
        <v>33.941997851772285</v>
      </c>
      <c r="F1303" s="197">
        <v>0</v>
      </c>
      <c r="G1303" s="197">
        <v>0</v>
      </c>
      <c r="H1303" s="197">
        <f>F1303/D1303*100-100</f>
        <v>-100</v>
      </c>
    </row>
    <row r="1304" spans="1:8" x14ac:dyDescent="0.25">
      <c r="A1304" s="413"/>
      <c r="B1304" s="416"/>
      <c r="C1304" s="143" t="s">
        <v>854</v>
      </c>
      <c r="D1304" s="91">
        <v>615</v>
      </c>
      <c r="E1304" s="91">
        <v>66.058002148227715</v>
      </c>
      <c r="F1304" s="197">
        <v>0</v>
      </c>
      <c r="G1304" s="197">
        <v>0</v>
      </c>
      <c r="H1304" s="197">
        <f t="shared" ref="H1304" si="469">F1304/D1304*100-100</f>
        <v>-100</v>
      </c>
    </row>
    <row r="1305" spans="1:8" x14ac:dyDescent="0.25">
      <c r="A1305" s="413"/>
      <c r="B1305" s="416"/>
      <c r="C1305" s="143" t="s">
        <v>855</v>
      </c>
      <c r="D1305" s="91">
        <v>0</v>
      </c>
      <c r="E1305" s="91">
        <v>0</v>
      </c>
      <c r="F1305" s="197">
        <v>0</v>
      </c>
      <c r="G1305" s="197">
        <v>0</v>
      </c>
      <c r="H1305" s="194" t="s">
        <v>97</v>
      </c>
    </row>
    <row r="1306" spans="1:8" x14ac:dyDescent="0.25">
      <c r="A1306" s="414"/>
      <c r="B1306" s="417"/>
      <c r="C1306" s="143" t="s">
        <v>856</v>
      </c>
      <c r="D1306" s="91">
        <v>0</v>
      </c>
      <c r="E1306" s="91">
        <v>0</v>
      </c>
      <c r="F1306" s="197">
        <v>0</v>
      </c>
      <c r="G1306" s="197">
        <v>0</v>
      </c>
      <c r="H1306" s="194" t="s">
        <v>97</v>
      </c>
    </row>
    <row r="1307" spans="1:8" ht="15.75" customHeight="1" x14ac:dyDescent="0.25">
      <c r="A1307" s="409" t="s">
        <v>827</v>
      </c>
      <c r="B1307" s="404" t="s">
        <v>957</v>
      </c>
      <c r="C1307" s="153" t="s">
        <v>852</v>
      </c>
      <c r="D1307" s="194">
        <f>D1308+D1309+D1310+D1311</f>
        <v>23182</v>
      </c>
      <c r="E1307" s="194">
        <f t="shared" ref="E1307:G1307" si="470">E1308+E1309+E1310+E1311</f>
        <v>100</v>
      </c>
      <c r="F1307" s="194">
        <f t="shared" si="470"/>
        <v>5037.7</v>
      </c>
      <c r="G1307" s="194">
        <f t="shared" si="470"/>
        <v>100</v>
      </c>
      <c r="H1307" s="197">
        <f>F1307/D1307*100-100</f>
        <v>-78.268915537917351</v>
      </c>
    </row>
    <row r="1308" spans="1:8" ht="31.5" x14ac:dyDescent="0.25">
      <c r="A1308" s="409"/>
      <c r="B1308" s="404"/>
      <c r="C1308" s="153" t="s">
        <v>853</v>
      </c>
      <c r="D1308" s="194">
        <f>D1313+D1318</f>
        <v>20357</v>
      </c>
      <c r="E1308" s="194">
        <f>D1308/D1307*100</f>
        <v>87.813821068070055</v>
      </c>
      <c r="F1308" s="194">
        <f>F1313+F1318</f>
        <v>4441.8</v>
      </c>
      <c r="G1308" s="194">
        <f>F1308/F1307*100</f>
        <v>88.171189233181806</v>
      </c>
      <c r="H1308" s="197">
        <f>F1308/D1308*100-100</f>
        <v>-78.180478459497962</v>
      </c>
    </row>
    <row r="1309" spans="1:8" x14ac:dyDescent="0.25">
      <c r="A1309" s="409"/>
      <c r="B1309" s="404"/>
      <c r="C1309" s="153" t="s">
        <v>854</v>
      </c>
      <c r="D1309" s="194">
        <f t="shared" ref="D1309:F1311" si="471">D1314+D1319</f>
        <v>0</v>
      </c>
      <c r="E1309" s="194">
        <f>D1309/D1307*100</f>
        <v>0</v>
      </c>
      <c r="F1309" s="194">
        <f t="shared" si="471"/>
        <v>0</v>
      </c>
      <c r="G1309" s="194">
        <f>F1309/F1307*100</f>
        <v>0</v>
      </c>
      <c r="H1309" s="197" t="e">
        <f t="shared" ref="H1309:H1341" si="472">F1309/D1309*100-100</f>
        <v>#DIV/0!</v>
      </c>
    </row>
    <row r="1310" spans="1:8" x14ac:dyDescent="0.25">
      <c r="A1310" s="409"/>
      <c r="B1310" s="404"/>
      <c r="C1310" s="153" t="s">
        <v>855</v>
      </c>
      <c r="D1310" s="194">
        <f t="shared" si="471"/>
        <v>0</v>
      </c>
      <c r="E1310" s="194">
        <f>D1310/D1307*100</f>
        <v>0</v>
      </c>
      <c r="F1310" s="194">
        <f t="shared" si="471"/>
        <v>0</v>
      </c>
      <c r="G1310" s="194">
        <f>F1310/F1307*100</f>
        <v>0</v>
      </c>
      <c r="H1310" s="197" t="e">
        <f t="shared" si="472"/>
        <v>#DIV/0!</v>
      </c>
    </row>
    <row r="1311" spans="1:8" x14ac:dyDescent="0.25">
      <c r="A1311" s="409"/>
      <c r="B1311" s="404"/>
      <c r="C1311" s="153" t="s">
        <v>856</v>
      </c>
      <c r="D1311" s="194">
        <f t="shared" si="471"/>
        <v>2825</v>
      </c>
      <c r="E1311" s="194">
        <f>D1311/D1307*100</f>
        <v>12.186178931929947</v>
      </c>
      <c r="F1311" s="194">
        <f t="shared" si="471"/>
        <v>595.9</v>
      </c>
      <c r="G1311" s="194">
        <f>F1311/F1307*100</f>
        <v>11.82881076681819</v>
      </c>
      <c r="H1311" s="197">
        <f t="shared" si="472"/>
        <v>-78.906194690265494</v>
      </c>
    </row>
    <row r="1312" spans="1:8" ht="15.75" customHeight="1" x14ac:dyDescent="0.25">
      <c r="A1312" s="410" t="s">
        <v>830</v>
      </c>
      <c r="B1312" s="411" t="s">
        <v>958</v>
      </c>
      <c r="C1312" s="143" t="s">
        <v>852</v>
      </c>
      <c r="D1312" s="197">
        <f>D1313+D1314+D1315+D1316</f>
        <v>12729</v>
      </c>
      <c r="E1312" s="197">
        <f t="shared" ref="E1312:G1312" si="473">E1313+E1314+E1315+E1316</f>
        <v>100</v>
      </c>
      <c r="F1312" s="197">
        <f t="shared" si="473"/>
        <v>3054.3</v>
      </c>
      <c r="G1312" s="197">
        <f t="shared" si="473"/>
        <v>100</v>
      </c>
      <c r="H1312" s="197">
        <f t="shared" si="472"/>
        <v>-76.0051850106057</v>
      </c>
    </row>
    <row r="1313" spans="1:11" ht="31.5" x14ac:dyDescent="0.25">
      <c r="A1313" s="410"/>
      <c r="B1313" s="411"/>
      <c r="C1313" s="143" t="s">
        <v>853</v>
      </c>
      <c r="D1313" s="198">
        <v>12729</v>
      </c>
      <c r="E1313" s="198">
        <f>D1313/D1312*100</f>
        <v>100</v>
      </c>
      <c r="F1313" s="198">
        <v>3054.3</v>
      </c>
      <c r="G1313" s="198">
        <f>F1313/F1312*100</f>
        <v>100</v>
      </c>
      <c r="H1313" s="197">
        <f t="shared" si="472"/>
        <v>-76.0051850106057</v>
      </c>
    </row>
    <row r="1314" spans="1:11" x14ac:dyDescent="0.25">
      <c r="A1314" s="410"/>
      <c r="B1314" s="411"/>
      <c r="C1314" s="143" t="s">
        <v>854</v>
      </c>
      <c r="D1314" s="197">
        <v>0</v>
      </c>
      <c r="E1314" s="197">
        <v>0</v>
      </c>
      <c r="F1314" s="197">
        <v>0</v>
      </c>
      <c r="G1314" s="197">
        <v>0</v>
      </c>
      <c r="H1314" s="197" t="s">
        <v>97</v>
      </c>
    </row>
    <row r="1315" spans="1:11" x14ac:dyDescent="0.25">
      <c r="A1315" s="410"/>
      <c r="B1315" s="411"/>
      <c r="C1315" s="143" t="s">
        <v>855</v>
      </c>
      <c r="D1315" s="197">
        <v>0</v>
      </c>
      <c r="E1315" s="197">
        <v>0</v>
      </c>
      <c r="F1315" s="197">
        <v>0</v>
      </c>
      <c r="G1315" s="197">
        <v>0</v>
      </c>
      <c r="H1315" s="197" t="s">
        <v>97</v>
      </c>
    </row>
    <row r="1316" spans="1:11" x14ac:dyDescent="0.25">
      <c r="A1316" s="410"/>
      <c r="B1316" s="411"/>
      <c r="C1316" s="143" t="s">
        <v>856</v>
      </c>
      <c r="D1316" s="197">
        <v>0</v>
      </c>
      <c r="E1316" s="197">
        <v>0</v>
      </c>
      <c r="F1316" s="197">
        <v>0</v>
      </c>
      <c r="G1316" s="197">
        <v>0</v>
      </c>
      <c r="H1316" s="197" t="s">
        <v>97</v>
      </c>
    </row>
    <row r="1317" spans="1:11" ht="15.75" customHeight="1" x14ac:dyDescent="0.25">
      <c r="A1317" s="410" t="s">
        <v>834</v>
      </c>
      <c r="B1317" s="411" t="s">
        <v>164</v>
      </c>
      <c r="C1317" s="143" t="s">
        <v>852</v>
      </c>
      <c r="D1317" s="197">
        <f>D1318+D1319+D1320+D1321</f>
        <v>10453</v>
      </c>
      <c r="E1317" s="197">
        <f t="shared" ref="E1317:G1317" si="474">E1318+E1319+E1320+E1321</f>
        <v>100</v>
      </c>
      <c r="F1317" s="197">
        <f t="shared" si="474"/>
        <v>1983.4</v>
      </c>
      <c r="G1317" s="197">
        <f t="shared" si="474"/>
        <v>100</v>
      </c>
      <c r="H1317" s="197">
        <f t="shared" si="472"/>
        <v>-81.025542906342679</v>
      </c>
    </row>
    <row r="1318" spans="1:11" ht="31.5" x14ac:dyDescent="0.25">
      <c r="A1318" s="410"/>
      <c r="B1318" s="411"/>
      <c r="C1318" s="143" t="s">
        <v>853</v>
      </c>
      <c r="D1318" s="197">
        <v>7628</v>
      </c>
      <c r="E1318" s="197">
        <f>D1318/D1317*100</f>
        <v>72.974265761025549</v>
      </c>
      <c r="F1318" s="197">
        <v>1387.5</v>
      </c>
      <c r="G1318" s="197">
        <f>F1318/F1317*100</f>
        <v>69.955631743470803</v>
      </c>
      <c r="H1318" s="197">
        <f t="shared" si="472"/>
        <v>-81.81043523859465</v>
      </c>
    </row>
    <row r="1319" spans="1:11" x14ac:dyDescent="0.25">
      <c r="A1319" s="410"/>
      <c r="B1319" s="411"/>
      <c r="C1319" s="143" t="s">
        <v>854</v>
      </c>
      <c r="D1319" s="197">
        <v>0</v>
      </c>
      <c r="E1319" s="197">
        <v>0</v>
      </c>
      <c r="F1319" s="197">
        <v>0</v>
      </c>
      <c r="G1319" s="197">
        <v>0</v>
      </c>
      <c r="H1319" s="197" t="s">
        <v>97</v>
      </c>
    </row>
    <row r="1320" spans="1:11" x14ac:dyDescent="0.25">
      <c r="A1320" s="410"/>
      <c r="B1320" s="411"/>
      <c r="C1320" s="143" t="s">
        <v>855</v>
      </c>
      <c r="D1320" s="197">
        <v>0</v>
      </c>
      <c r="E1320" s="197">
        <v>0</v>
      </c>
      <c r="F1320" s="197">
        <v>0</v>
      </c>
      <c r="G1320" s="197">
        <v>0</v>
      </c>
      <c r="H1320" s="197" t="s">
        <v>97</v>
      </c>
    </row>
    <row r="1321" spans="1:11" x14ac:dyDescent="0.25">
      <c r="A1321" s="410"/>
      <c r="B1321" s="411"/>
      <c r="C1321" s="143" t="s">
        <v>856</v>
      </c>
      <c r="D1321" s="197">
        <v>2825</v>
      </c>
      <c r="E1321" s="197">
        <f>D1321/D1317*100</f>
        <v>27.025734238974458</v>
      </c>
      <c r="F1321" s="197">
        <v>595.9</v>
      </c>
      <c r="G1321" s="197">
        <f>F1321/F1317*100</f>
        <v>30.044368256529193</v>
      </c>
      <c r="H1321" s="197">
        <f t="shared" si="472"/>
        <v>-78.906194690265494</v>
      </c>
    </row>
    <row r="1322" spans="1:11" x14ac:dyDescent="0.25">
      <c r="A1322" s="405" t="s">
        <v>836</v>
      </c>
      <c r="B1322" s="406" t="s">
        <v>959</v>
      </c>
      <c r="C1322" s="147" t="s">
        <v>943</v>
      </c>
      <c r="D1322" s="174">
        <f>D1323+D1324+D1325+D1326</f>
        <v>29730</v>
      </c>
      <c r="E1322" s="174">
        <f t="shared" ref="E1322:G1322" si="475">E1323+E1324+E1325+E1326</f>
        <v>100</v>
      </c>
      <c r="F1322" s="174">
        <f>F1323+F1324+F1325+F1326</f>
        <v>1590.83</v>
      </c>
      <c r="G1322" s="174">
        <f t="shared" si="475"/>
        <v>100</v>
      </c>
      <c r="H1322" s="202">
        <f>F1322/D1322*100-100</f>
        <v>-94.649075008409014</v>
      </c>
    </row>
    <row r="1323" spans="1:11" ht="31.5" x14ac:dyDescent="0.25">
      <c r="A1323" s="405"/>
      <c r="B1323" s="406"/>
      <c r="C1323" s="147" t="s">
        <v>853</v>
      </c>
      <c r="D1323" s="174">
        <v>0</v>
      </c>
      <c r="E1323" s="174">
        <f>D1323/D1322*100</f>
        <v>0</v>
      </c>
      <c r="F1323" s="174">
        <v>0</v>
      </c>
      <c r="G1323" s="174">
        <f>F1323/F1322*100</f>
        <v>0</v>
      </c>
      <c r="H1323" s="202" t="s">
        <v>97</v>
      </c>
    </row>
    <row r="1324" spans="1:11" x14ac:dyDescent="0.25">
      <c r="A1324" s="405"/>
      <c r="B1324" s="406"/>
      <c r="C1324" s="147" t="s">
        <v>854</v>
      </c>
      <c r="D1324" s="174">
        <v>625.5</v>
      </c>
      <c r="E1324" s="174">
        <f>D1324/D1322*100</f>
        <v>2.1039354187689203</v>
      </c>
      <c r="F1324" s="174">
        <v>0</v>
      </c>
      <c r="G1324" s="174">
        <f>F1324/F1322*100</f>
        <v>0</v>
      </c>
      <c r="H1324" s="202">
        <f t="shared" si="472"/>
        <v>-100</v>
      </c>
      <c r="I1324" s="9"/>
      <c r="J1324" s="9"/>
      <c r="K1324" s="9"/>
    </row>
    <row r="1325" spans="1:11" x14ac:dyDescent="0.25">
      <c r="A1325" s="405"/>
      <c r="B1325" s="406"/>
      <c r="C1325" s="147" t="s">
        <v>855</v>
      </c>
      <c r="D1325" s="174">
        <v>499.5</v>
      </c>
      <c r="E1325" s="174">
        <f>D1325/D1322*100</f>
        <v>1.6801210898082743</v>
      </c>
      <c r="F1325" s="174">
        <v>0</v>
      </c>
      <c r="G1325" s="174">
        <f>F1325/F1322*100</f>
        <v>0</v>
      </c>
      <c r="H1325" s="202">
        <f t="shared" si="472"/>
        <v>-100</v>
      </c>
    </row>
    <row r="1326" spans="1:11" x14ac:dyDescent="0.25">
      <c r="A1326" s="405"/>
      <c r="B1326" s="406"/>
      <c r="C1326" s="147" t="s">
        <v>856</v>
      </c>
      <c r="D1326" s="174">
        <v>28605</v>
      </c>
      <c r="E1326" s="174">
        <f>D1326/D1322*100</f>
        <v>96.215943491422806</v>
      </c>
      <c r="F1326" s="174">
        <v>1590.83</v>
      </c>
      <c r="G1326" s="174">
        <f>F1326/F1322*100</f>
        <v>100</v>
      </c>
      <c r="H1326" s="202">
        <f t="shared" si="472"/>
        <v>-94.438629610208011</v>
      </c>
    </row>
    <row r="1327" spans="1:11" s="14" customFormat="1" ht="24" customHeight="1" x14ac:dyDescent="0.25">
      <c r="A1327" s="407" t="s">
        <v>838</v>
      </c>
      <c r="B1327" s="408" t="s">
        <v>839</v>
      </c>
      <c r="C1327" s="145" t="s">
        <v>852</v>
      </c>
      <c r="D1327" s="197">
        <f>D1328+D1329+D1330+D1331</f>
        <v>625.5</v>
      </c>
      <c r="E1327" s="197">
        <f t="shared" ref="E1327:G1327" si="476">E1328+E1329+E1330+E1331</f>
        <v>100</v>
      </c>
      <c r="F1327" s="197">
        <f>F1328+F1329+F1330+F1331</f>
        <v>0</v>
      </c>
      <c r="G1327" s="197">
        <f t="shared" si="476"/>
        <v>0</v>
      </c>
      <c r="H1327" s="197">
        <f t="shared" si="472"/>
        <v>-100</v>
      </c>
    </row>
    <row r="1328" spans="1:11" s="14" customFormat="1" ht="33.75" customHeight="1" x14ac:dyDescent="0.25">
      <c r="A1328" s="407"/>
      <c r="B1328" s="408"/>
      <c r="C1328" s="145" t="s">
        <v>853</v>
      </c>
      <c r="D1328" s="197">
        <v>0</v>
      </c>
      <c r="E1328" s="197">
        <f>D1328/D1327*100</f>
        <v>0</v>
      </c>
      <c r="F1328" s="197">
        <v>0</v>
      </c>
      <c r="G1328" s="197">
        <v>0</v>
      </c>
      <c r="H1328" s="197" t="s">
        <v>97</v>
      </c>
    </row>
    <row r="1329" spans="1:9" s="14" customFormat="1" x14ac:dyDescent="0.25">
      <c r="A1329" s="407"/>
      <c r="B1329" s="408"/>
      <c r="C1329" s="145" t="s">
        <v>854</v>
      </c>
      <c r="D1329" s="197">
        <v>625.5</v>
      </c>
      <c r="E1329" s="197">
        <f>D1329/D1327*100</f>
        <v>100</v>
      </c>
      <c r="F1329" s="197">
        <v>0</v>
      </c>
      <c r="G1329" s="197">
        <v>0</v>
      </c>
      <c r="H1329" s="197">
        <f t="shared" si="472"/>
        <v>-100</v>
      </c>
    </row>
    <row r="1330" spans="1:9" s="14" customFormat="1" x14ac:dyDescent="0.25">
      <c r="A1330" s="407"/>
      <c r="B1330" s="408"/>
      <c r="C1330" s="145" t="s">
        <v>855</v>
      </c>
      <c r="D1330" s="197">
        <v>0</v>
      </c>
      <c r="E1330" s="197">
        <f>D1330/D1327*100</f>
        <v>0</v>
      </c>
      <c r="F1330" s="197">
        <v>0</v>
      </c>
      <c r="G1330" s="197">
        <v>0</v>
      </c>
      <c r="H1330" s="197" t="s">
        <v>97</v>
      </c>
    </row>
    <row r="1331" spans="1:9" s="14" customFormat="1" ht="44.25" customHeight="1" x14ac:dyDescent="0.25">
      <c r="A1331" s="407"/>
      <c r="B1331" s="408"/>
      <c r="C1331" s="145" t="s">
        <v>856</v>
      </c>
      <c r="D1331" s="197">
        <v>0</v>
      </c>
      <c r="E1331" s="197">
        <f>D1331/D1327*100</f>
        <v>0</v>
      </c>
      <c r="F1331" s="197">
        <v>0</v>
      </c>
      <c r="G1331" s="197">
        <v>0</v>
      </c>
      <c r="H1331" s="197" t="s">
        <v>97</v>
      </c>
    </row>
    <row r="1332" spans="1:9" s="14" customFormat="1" x14ac:dyDescent="0.25">
      <c r="A1332" s="407" t="s">
        <v>840</v>
      </c>
      <c r="B1332" s="408" t="s">
        <v>841</v>
      </c>
      <c r="C1332" s="145" t="s">
        <v>852</v>
      </c>
      <c r="D1332" s="197">
        <f>D1333+D1334+D1335+D1336</f>
        <v>1624.5</v>
      </c>
      <c r="E1332" s="197">
        <f t="shared" ref="E1332:G1332" si="477">E1333+E1334+E1335+E1336</f>
        <v>100</v>
      </c>
      <c r="F1332" s="197">
        <f>F1333+F1334+F1335+F1336</f>
        <v>1624.5</v>
      </c>
      <c r="G1332" s="197">
        <f t="shared" si="477"/>
        <v>100</v>
      </c>
      <c r="H1332" s="197">
        <f t="shared" si="472"/>
        <v>0</v>
      </c>
    </row>
    <row r="1333" spans="1:9" s="14" customFormat="1" ht="35.25" customHeight="1" x14ac:dyDescent="0.25">
      <c r="A1333" s="407"/>
      <c r="B1333" s="408"/>
      <c r="C1333" s="145" t="s">
        <v>853</v>
      </c>
      <c r="D1333" s="197">
        <v>0</v>
      </c>
      <c r="E1333" s="197">
        <f>D1333/D1332*100</f>
        <v>0</v>
      </c>
      <c r="F1333" s="197">
        <v>0</v>
      </c>
      <c r="G1333" s="197">
        <f>F1333/F1332*100</f>
        <v>0</v>
      </c>
      <c r="H1333" s="197" t="s">
        <v>97</v>
      </c>
    </row>
    <row r="1334" spans="1:9" s="14" customFormat="1" ht="33.75" customHeight="1" x14ac:dyDescent="0.25">
      <c r="A1334" s="407"/>
      <c r="B1334" s="408"/>
      <c r="C1334" s="145" t="s">
        <v>854</v>
      </c>
      <c r="D1334" s="197">
        <v>0</v>
      </c>
      <c r="E1334" s="197">
        <f>D1334/D1332*100</f>
        <v>0</v>
      </c>
      <c r="F1334" s="197">
        <v>0</v>
      </c>
      <c r="G1334" s="197">
        <f>F1334/F1332*100</f>
        <v>0</v>
      </c>
      <c r="H1334" s="197" t="s">
        <v>97</v>
      </c>
    </row>
    <row r="1335" spans="1:9" s="14" customFormat="1" x14ac:dyDescent="0.25">
      <c r="A1335" s="407"/>
      <c r="B1335" s="408"/>
      <c r="C1335" s="145" t="s">
        <v>855</v>
      </c>
      <c r="D1335" s="197">
        <v>499.5</v>
      </c>
      <c r="E1335" s="197">
        <f>D1335/D1332*100</f>
        <v>30.747922437673132</v>
      </c>
      <c r="F1335" s="197">
        <v>499.5</v>
      </c>
      <c r="G1335" s="197">
        <f>F1335/F1332*100</f>
        <v>30.747922437673132</v>
      </c>
      <c r="H1335" s="197">
        <f t="shared" si="472"/>
        <v>0</v>
      </c>
    </row>
    <row r="1336" spans="1:9" s="14" customFormat="1" ht="28.5" customHeight="1" x14ac:dyDescent="0.25">
      <c r="A1336" s="407"/>
      <c r="B1336" s="408"/>
      <c r="C1336" s="145" t="s">
        <v>856</v>
      </c>
      <c r="D1336" s="197">
        <v>1125</v>
      </c>
      <c r="E1336" s="197">
        <f>D1336/D1332*100</f>
        <v>69.252077562326875</v>
      </c>
      <c r="F1336" s="197">
        <v>1125</v>
      </c>
      <c r="G1336" s="197">
        <f>F1336/F1332*100</f>
        <v>69.252077562326875</v>
      </c>
      <c r="H1336" s="197">
        <f t="shared" si="472"/>
        <v>0</v>
      </c>
    </row>
    <row r="1337" spans="1:9" s="14" customFormat="1" x14ac:dyDescent="0.25">
      <c r="A1337" s="407" t="s">
        <v>842</v>
      </c>
      <c r="B1337" s="408" t="s">
        <v>843</v>
      </c>
      <c r="C1337" s="145" t="s">
        <v>852</v>
      </c>
      <c r="D1337" s="197">
        <f>D1338+D1339+D1340+D1341</f>
        <v>27480</v>
      </c>
      <c r="E1337" s="197">
        <f t="shared" ref="E1337:G1337" si="478">E1338+E1339+E1340+E1341</f>
        <v>100</v>
      </c>
      <c r="F1337" s="197">
        <f>F1338+F1339+F1340+F1341</f>
        <v>0</v>
      </c>
      <c r="G1337" s="197">
        <f t="shared" si="478"/>
        <v>0</v>
      </c>
      <c r="H1337" s="197">
        <f t="shared" si="472"/>
        <v>-100</v>
      </c>
    </row>
    <row r="1338" spans="1:9" s="14" customFormat="1" ht="31.5" x14ac:dyDescent="0.25">
      <c r="A1338" s="407"/>
      <c r="B1338" s="408"/>
      <c r="C1338" s="145" t="s">
        <v>853</v>
      </c>
      <c r="D1338" s="197">
        <v>0</v>
      </c>
      <c r="E1338" s="197">
        <f>D1338/D1337*100</f>
        <v>0</v>
      </c>
      <c r="F1338" s="197">
        <v>0</v>
      </c>
      <c r="G1338" s="197">
        <v>0</v>
      </c>
      <c r="H1338" s="197" t="s">
        <v>97</v>
      </c>
    </row>
    <row r="1339" spans="1:9" s="14" customFormat="1" x14ac:dyDescent="0.25">
      <c r="A1339" s="407"/>
      <c r="B1339" s="408"/>
      <c r="C1339" s="145" t="s">
        <v>854</v>
      </c>
      <c r="D1339" s="197">
        <v>0</v>
      </c>
      <c r="E1339" s="197">
        <f>D1339/D1337*100</f>
        <v>0</v>
      </c>
      <c r="F1339" s="197">
        <v>0</v>
      </c>
      <c r="G1339" s="197">
        <v>0</v>
      </c>
      <c r="H1339" s="197" t="s">
        <v>97</v>
      </c>
    </row>
    <row r="1340" spans="1:9" s="14" customFormat="1" x14ac:dyDescent="0.25">
      <c r="A1340" s="407"/>
      <c r="B1340" s="408"/>
      <c r="C1340" s="145" t="s">
        <v>855</v>
      </c>
      <c r="D1340" s="197">
        <v>0</v>
      </c>
      <c r="E1340" s="197">
        <f>D1340/D1337*100</f>
        <v>0</v>
      </c>
      <c r="F1340" s="197">
        <v>0</v>
      </c>
      <c r="G1340" s="197">
        <v>0</v>
      </c>
      <c r="H1340" s="197" t="s">
        <v>97</v>
      </c>
    </row>
    <row r="1341" spans="1:9" s="14" customFormat="1" x14ac:dyDescent="0.25">
      <c r="A1341" s="407"/>
      <c r="B1341" s="408"/>
      <c r="C1341" s="145" t="s">
        <v>856</v>
      </c>
      <c r="D1341" s="197">
        <v>27480</v>
      </c>
      <c r="E1341" s="197">
        <f>D1341/D1337*100</f>
        <v>100</v>
      </c>
      <c r="F1341" s="197">
        <v>0</v>
      </c>
      <c r="G1341" s="197">
        <v>0</v>
      </c>
      <c r="H1341" s="197">
        <f t="shared" si="472"/>
        <v>-100</v>
      </c>
    </row>
    <row r="1342" spans="1:9" hidden="1" x14ac:dyDescent="0.25">
      <c r="A1342" s="15"/>
      <c r="B1342" s="223"/>
      <c r="C1342" s="18"/>
      <c r="D1342" s="203"/>
      <c r="E1342" s="203"/>
      <c r="F1342" s="204"/>
      <c r="G1342" s="203"/>
      <c r="H1342" s="203"/>
    </row>
    <row r="1343" spans="1:9" hidden="1" x14ac:dyDescent="0.25">
      <c r="A1343" s="15"/>
      <c r="B1343" s="223"/>
      <c r="C1343" s="109"/>
      <c r="D1343" s="205"/>
      <c r="E1343" s="206"/>
      <c r="F1343" s="207"/>
      <c r="G1343" s="208"/>
      <c r="H1343" s="219"/>
    </row>
    <row r="1344" spans="1:9" hidden="1" x14ac:dyDescent="0.25">
      <c r="A1344" s="15"/>
      <c r="B1344" s="223"/>
      <c r="C1344" s="110"/>
      <c r="D1344" s="205"/>
      <c r="E1344" s="205"/>
      <c r="F1344" s="202"/>
      <c r="G1344" s="209"/>
      <c r="H1344" s="220"/>
      <c r="I1344" s="141"/>
    </row>
    <row r="1345" spans="1:8" hidden="1" x14ac:dyDescent="0.25">
      <c r="A1345" s="15"/>
      <c r="B1345" s="223"/>
      <c r="C1345" s="110"/>
      <c r="D1345" s="205"/>
      <c r="E1345" s="205"/>
      <c r="F1345" s="202"/>
      <c r="G1345" s="209"/>
      <c r="H1345" s="220"/>
    </row>
    <row r="1346" spans="1:8" hidden="1" x14ac:dyDescent="0.25">
      <c r="A1346" s="15"/>
      <c r="B1346" s="223"/>
      <c r="C1346" s="110"/>
      <c r="D1346" s="205"/>
      <c r="E1346" s="205"/>
      <c r="F1346" s="202"/>
      <c r="G1346" s="209"/>
      <c r="H1346" s="220"/>
    </row>
    <row r="1347" spans="1:8" hidden="1" x14ac:dyDescent="0.25">
      <c r="A1347" s="15"/>
      <c r="B1347" s="223"/>
      <c r="C1347" s="111"/>
      <c r="D1347" s="210"/>
      <c r="E1347" s="210"/>
      <c r="G1347" s="212"/>
      <c r="H1347" s="221"/>
    </row>
    <row r="1348" spans="1:8" x14ac:dyDescent="0.25">
      <c r="A1348" s="15"/>
      <c r="B1348" s="223"/>
      <c r="C1348" s="16"/>
      <c r="D1348" s="210"/>
      <c r="E1348" s="210"/>
      <c r="G1348" s="210"/>
      <c r="H1348" s="210"/>
    </row>
    <row r="1349" spans="1:8" x14ac:dyDescent="0.25">
      <c r="A1349" s="15"/>
      <c r="B1349" s="223"/>
      <c r="C1349" s="16"/>
      <c r="D1349" s="210"/>
      <c r="E1349" s="210"/>
      <c r="G1349" s="210"/>
      <c r="H1349" s="210"/>
    </row>
  </sheetData>
  <mergeCells count="541">
    <mergeCell ref="A152:A156"/>
    <mergeCell ref="B152:B156"/>
    <mergeCell ref="A282:A286"/>
    <mergeCell ref="B282:B286"/>
    <mergeCell ref="A317:A321"/>
    <mergeCell ref="B317:B321"/>
    <mergeCell ref="A332:A336"/>
    <mergeCell ref="B332:B336"/>
    <mergeCell ref="A532:A536"/>
    <mergeCell ref="B532:B536"/>
    <mergeCell ref="A157:A161"/>
    <mergeCell ref="B157:B161"/>
    <mergeCell ref="A162:A166"/>
    <mergeCell ref="B162:B166"/>
    <mergeCell ref="A167:A171"/>
    <mergeCell ref="B167:B171"/>
    <mergeCell ref="A172:A176"/>
    <mergeCell ref="B172:B176"/>
    <mergeCell ref="A177:A181"/>
    <mergeCell ref="B177:B181"/>
    <mergeCell ref="A182:A186"/>
    <mergeCell ref="B182:B186"/>
    <mergeCell ref="A187:A191"/>
    <mergeCell ref="B187:B191"/>
    <mergeCell ref="A2:H2"/>
    <mergeCell ref="A4:A5"/>
    <mergeCell ref="B4:B5"/>
    <mergeCell ref="C4:C5"/>
    <mergeCell ref="D4:E4"/>
    <mergeCell ref="F4:G4"/>
    <mergeCell ref="H4:H5"/>
    <mergeCell ref="A7:A11"/>
    <mergeCell ref="B7:B11"/>
    <mergeCell ref="A12:A16"/>
    <mergeCell ref="B12:B16"/>
    <mergeCell ref="A17:A21"/>
    <mergeCell ref="B17:B21"/>
    <mergeCell ref="A22:A26"/>
    <mergeCell ref="B22:B26"/>
    <mergeCell ref="A27:A31"/>
    <mergeCell ref="B27:B31"/>
    <mergeCell ref="A32:A36"/>
    <mergeCell ref="B32:B36"/>
    <mergeCell ref="A37:A41"/>
    <mergeCell ref="B37:B41"/>
    <mergeCell ref="A42:A46"/>
    <mergeCell ref="B42:B46"/>
    <mergeCell ref="A47:A51"/>
    <mergeCell ref="B47:B51"/>
    <mergeCell ref="A52:A56"/>
    <mergeCell ref="B52:B56"/>
    <mergeCell ref="A57:A61"/>
    <mergeCell ref="B57:B61"/>
    <mergeCell ref="A62:A66"/>
    <mergeCell ref="B62:B66"/>
    <mergeCell ref="A67:A71"/>
    <mergeCell ref="B67:B71"/>
    <mergeCell ref="A72:A76"/>
    <mergeCell ref="B72:B76"/>
    <mergeCell ref="A77:A81"/>
    <mergeCell ref="B77:B81"/>
    <mergeCell ref="A82:A86"/>
    <mergeCell ref="B82:B86"/>
    <mergeCell ref="A87:A91"/>
    <mergeCell ref="B87:B91"/>
    <mergeCell ref="A92:A96"/>
    <mergeCell ref="B92:B96"/>
    <mergeCell ref="A117:A121"/>
    <mergeCell ref="B117:B121"/>
    <mergeCell ref="A122:A126"/>
    <mergeCell ref="B122:B126"/>
    <mergeCell ref="A97:A101"/>
    <mergeCell ref="B97:B101"/>
    <mergeCell ref="A102:A106"/>
    <mergeCell ref="B102:B106"/>
    <mergeCell ref="A107:A111"/>
    <mergeCell ref="B107:B111"/>
    <mergeCell ref="B112:B116"/>
    <mergeCell ref="A112:A116"/>
    <mergeCell ref="A127:A131"/>
    <mergeCell ref="B127:B131"/>
    <mergeCell ref="A132:A136"/>
    <mergeCell ref="B132:B136"/>
    <mergeCell ref="A137:A141"/>
    <mergeCell ref="B137:B141"/>
    <mergeCell ref="A142:A146"/>
    <mergeCell ref="B142:B146"/>
    <mergeCell ref="A147:A151"/>
    <mergeCell ref="B147:B151"/>
    <mergeCell ref="A192:A196"/>
    <mergeCell ref="B192:B196"/>
    <mergeCell ref="A197:A201"/>
    <mergeCell ref="B197:B20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7:A291"/>
    <mergeCell ref="B287:B291"/>
    <mergeCell ref="A292:A296"/>
    <mergeCell ref="B292:B296"/>
    <mergeCell ref="A297:A301"/>
    <mergeCell ref="B297:B301"/>
    <mergeCell ref="A302:A306"/>
    <mergeCell ref="B302:B306"/>
    <mergeCell ref="A307:A311"/>
    <mergeCell ref="B307:B311"/>
    <mergeCell ref="A312:A316"/>
    <mergeCell ref="B312:B316"/>
    <mergeCell ref="A322:A326"/>
    <mergeCell ref="B322:B326"/>
    <mergeCell ref="A327:A331"/>
    <mergeCell ref="B327:B331"/>
    <mergeCell ref="A337:A341"/>
    <mergeCell ref="B337:B341"/>
    <mergeCell ref="A342:A346"/>
    <mergeCell ref="B342:B346"/>
    <mergeCell ref="A347:A351"/>
    <mergeCell ref="B347:B351"/>
    <mergeCell ref="A352:A356"/>
    <mergeCell ref="B352:B356"/>
    <mergeCell ref="A357:A361"/>
    <mergeCell ref="B357:B361"/>
    <mergeCell ref="A362:A366"/>
    <mergeCell ref="B362:B366"/>
    <mergeCell ref="A377:A381"/>
    <mergeCell ref="B377:B381"/>
    <mergeCell ref="A382:A386"/>
    <mergeCell ref="B382:B386"/>
    <mergeCell ref="A387:A391"/>
    <mergeCell ref="B387:B391"/>
    <mergeCell ref="A367:A371"/>
    <mergeCell ref="B367:B371"/>
    <mergeCell ref="A372:A376"/>
    <mergeCell ref="B372:B376"/>
    <mergeCell ref="A392:A396"/>
    <mergeCell ref="B392:B396"/>
    <mergeCell ref="A397:A401"/>
    <mergeCell ref="B397:B401"/>
    <mergeCell ref="A402:A406"/>
    <mergeCell ref="B402:B406"/>
    <mergeCell ref="A407:A411"/>
    <mergeCell ref="B407:B411"/>
    <mergeCell ref="A412:A416"/>
    <mergeCell ref="B412:B416"/>
    <mergeCell ref="A417:A421"/>
    <mergeCell ref="B417:B421"/>
    <mergeCell ref="A422:A426"/>
    <mergeCell ref="B422:B426"/>
    <mergeCell ref="A427:A431"/>
    <mergeCell ref="B427:B431"/>
    <mergeCell ref="A432:A436"/>
    <mergeCell ref="B432:B436"/>
    <mergeCell ref="A437:A441"/>
    <mergeCell ref="B437:B441"/>
    <mergeCell ref="A442:A446"/>
    <mergeCell ref="B442:B446"/>
    <mergeCell ref="A447:A451"/>
    <mergeCell ref="B447:B451"/>
    <mergeCell ref="A452:A456"/>
    <mergeCell ref="B452:B456"/>
    <mergeCell ref="A457:A461"/>
    <mergeCell ref="B457:B461"/>
    <mergeCell ref="A462:A466"/>
    <mergeCell ref="B462:B466"/>
    <mergeCell ref="A467:A471"/>
    <mergeCell ref="B467:B471"/>
    <mergeCell ref="A472:A476"/>
    <mergeCell ref="B472:B476"/>
    <mergeCell ref="A477:A481"/>
    <mergeCell ref="B477:B481"/>
    <mergeCell ref="A482:A486"/>
    <mergeCell ref="B482:B486"/>
    <mergeCell ref="A487:A491"/>
    <mergeCell ref="B487:B491"/>
    <mergeCell ref="A492:A496"/>
    <mergeCell ref="B492:B496"/>
    <mergeCell ref="A497:A501"/>
    <mergeCell ref="B497:B501"/>
    <mergeCell ref="A502:A506"/>
    <mergeCell ref="B502:B506"/>
    <mergeCell ref="A507:A511"/>
    <mergeCell ref="B507:B511"/>
    <mergeCell ref="A512:A516"/>
    <mergeCell ref="B512:B516"/>
    <mergeCell ref="A547:A551"/>
    <mergeCell ref="B547:B551"/>
    <mergeCell ref="A552:A556"/>
    <mergeCell ref="B552:B556"/>
    <mergeCell ref="A562:A566"/>
    <mergeCell ref="B562:B566"/>
    <mergeCell ref="A517:A521"/>
    <mergeCell ref="B517:B521"/>
    <mergeCell ref="A522:A526"/>
    <mergeCell ref="B522:B526"/>
    <mergeCell ref="A527:A531"/>
    <mergeCell ref="B527:B531"/>
    <mergeCell ref="A537:A541"/>
    <mergeCell ref="B537:B541"/>
    <mergeCell ref="A542:A546"/>
    <mergeCell ref="B542:B546"/>
    <mergeCell ref="A557:A561"/>
    <mergeCell ref="B557:B561"/>
    <mergeCell ref="A567:A571"/>
    <mergeCell ref="B567:B571"/>
    <mergeCell ref="A572:A576"/>
    <mergeCell ref="B572:B576"/>
    <mergeCell ref="A577:A581"/>
    <mergeCell ref="B577:B581"/>
    <mergeCell ref="A582:A586"/>
    <mergeCell ref="B582:B586"/>
    <mergeCell ref="A587:A591"/>
    <mergeCell ref="B587:B591"/>
    <mergeCell ref="A592:A596"/>
    <mergeCell ref="B592:B596"/>
    <mergeCell ref="A597:A601"/>
    <mergeCell ref="B597:B601"/>
    <mergeCell ref="A602:A606"/>
    <mergeCell ref="B602:B606"/>
    <mergeCell ref="A607:A611"/>
    <mergeCell ref="B607:B611"/>
    <mergeCell ref="A612:A616"/>
    <mergeCell ref="B612:B616"/>
    <mergeCell ref="A617:A621"/>
    <mergeCell ref="B617:B621"/>
    <mergeCell ref="A622:A626"/>
    <mergeCell ref="B622:B626"/>
    <mergeCell ref="A627:A631"/>
    <mergeCell ref="B627:B631"/>
    <mergeCell ref="A632:A636"/>
    <mergeCell ref="B632:B636"/>
    <mergeCell ref="A637:A641"/>
    <mergeCell ref="B637:B641"/>
    <mergeCell ref="A642:A646"/>
    <mergeCell ref="B642:B646"/>
    <mergeCell ref="A647:A651"/>
    <mergeCell ref="B647:B651"/>
    <mergeCell ref="A652:A656"/>
    <mergeCell ref="B652:B656"/>
    <mergeCell ref="A657:A661"/>
    <mergeCell ref="B657:B661"/>
    <mergeCell ref="A662:A666"/>
    <mergeCell ref="B662:B666"/>
    <mergeCell ref="A667:A671"/>
    <mergeCell ref="B667:B671"/>
    <mergeCell ref="A672:A676"/>
    <mergeCell ref="B672:B676"/>
    <mergeCell ref="A677:A681"/>
    <mergeCell ref="B677:B681"/>
    <mergeCell ref="A682:A686"/>
    <mergeCell ref="B682:B686"/>
    <mergeCell ref="A687:A691"/>
    <mergeCell ref="B687:B691"/>
    <mergeCell ref="A692:A696"/>
    <mergeCell ref="B692:B696"/>
    <mergeCell ref="A697:A701"/>
    <mergeCell ref="B697:B701"/>
    <mergeCell ref="A702:A706"/>
    <mergeCell ref="B702:B706"/>
    <mergeCell ref="A707:A711"/>
    <mergeCell ref="B707:B711"/>
    <mergeCell ref="A712:A716"/>
    <mergeCell ref="B712:B716"/>
    <mergeCell ref="A717:A721"/>
    <mergeCell ref="B717:B721"/>
    <mergeCell ref="A722:A726"/>
    <mergeCell ref="B722:B726"/>
    <mergeCell ref="A727:A731"/>
    <mergeCell ref="B727:B731"/>
    <mergeCell ref="A732:A736"/>
    <mergeCell ref="B732:B736"/>
    <mergeCell ref="A737:A741"/>
    <mergeCell ref="B737:B741"/>
    <mergeCell ref="A742:A746"/>
    <mergeCell ref="B742:B746"/>
    <mergeCell ref="A747:A751"/>
    <mergeCell ref="B747:B751"/>
    <mergeCell ref="A752:A756"/>
    <mergeCell ref="B752:B756"/>
    <mergeCell ref="A757:A761"/>
    <mergeCell ref="B757:B761"/>
    <mergeCell ref="A762:A766"/>
    <mergeCell ref="B762:B766"/>
    <mergeCell ref="A767:A771"/>
    <mergeCell ref="B767:B771"/>
    <mergeCell ref="A772:A776"/>
    <mergeCell ref="B772:B776"/>
    <mergeCell ref="A777:A781"/>
    <mergeCell ref="B777:B781"/>
    <mergeCell ref="A782:A786"/>
    <mergeCell ref="B782:B786"/>
    <mergeCell ref="A787:A791"/>
    <mergeCell ref="B787:B791"/>
    <mergeCell ref="A802:A806"/>
    <mergeCell ref="B802:B806"/>
    <mergeCell ref="A807:A811"/>
    <mergeCell ref="B807:B811"/>
    <mergeCell ref="A812:A816"/>
    <mergeCell ref="B812:B816"/>
    <mergeCell ref="A817:A821"/>
    <mergeCell ref="B817:B821"/>
    <mergeCell ref="A822:A826"/>
    <mergeCell ref="B822:B826"/>
    <mergeCell ref="A827:A831"/>
    <mergeCell ref="B827:B831"/>
    <mergeCell ref="A832:A836"/>
    <mergeCell ref="B832:B836"/>
    <mergeCell ref="A837:A841"/>
    <mergeCell ref="B837:B841"/>
    <mergeCell ref="A842:A846"/>
    <mergeCell ref="B842:B846"/>
    <mergeCell ref="A847:A851"/>
    <mergeCell ref="B847:B851"/>
    <mergeCell ref="A902:A906"/>
    <mergeCell ref="B902:B906"/>
    <mergeCell ref="A927:A931"/>
    <mergeCell ref="B927:B931"/>
    <mergeCell ref="A932:A936"/>
    <mergeCell ref="B932:B936"/>
    <mergeCell ref="A937:A941"/>
    <mergeCell ref="B937:B941"/>
    <mergeCell ref="A942:A946"/>
    <mergeCell ref="B942:B946"/>
    <mergeCell ref="A907:A911"/>
    <mergeCell ref="B907:B911"/>
    <mergeCell ref="A912:A916"/>
    <mergeCell ref="B912:B916"/>
    <mergeCell ref="A917:A921"/>
    <mergeCell ref="B917:B921"/>
    <mergeCell ref="A922:A926"/>
    <mergeCell ref="B922:B926"/>
    <mergeCell ref="A947:A951"/>
    <mergeCell ref="B947:B951"/>
    <mergeCell ref="A952:A956"/>
    <mergeCell ref="B952:B956"/>
    <mergeCell ref="A957:A961"/>
    <mergeCell ref="B957:B961"/>
    <mergeCell ref="A962:A966"/>
    <mergeCell ref="B962:B966"/>
    <mergeCell ref="A967:A971"/>
    <mergeCell ref="B967:B971"/>
    <mergeCell ref="A972:A976"/>
    <mergeCell ref="B972:B976"/>
    <mergeCell ref="A977:A981"/>
    <mergeCell ref="B977:B981"/>
    <mergeCell ref="A982:A986"/>
    <mergeCell ref="B982:B986"/>
    <mergeCell ref="A987:A991"/>
    <mergeCell ref="B987:B991"/>
    <mergeCell ref="A992:A996"/>
    <mergeCell ref="B992:B996"/>
    <mergeCell ref="A997:A1001"/>
    <mergeCell ref="B997:B1001"/>
    <mergeCell ref="A1002:A1006"/>
    <mergeCell ref="B1002:B1006"/>
    <mergeCell ref="A1007:A1011"/>
    <mergeCell ref="B1007:B1011"/>
    <mergeCell ref="A1012:A1016"/>
    <mergeCell ref="B1012:B1016"/>
    <mergeCell ref="A1017:A1021"/>
    <mergeCell ref="B1017:B1021"/>
    <mergeCell ref="A1047:A1051"/>
    <mergeCell ref="B1047:B1051"/>
    <mergeCell ref="A1052:A1056"/>
    <mergeCell ref="B1052:B1056"/>
    <mergeCell ref="A1057:A1061"/>
    <mergeCell ref="B1057:B1061"/>
    <mergeCell ref="A1062:A1066"/>
    <mergeCell ref="B1062:B1066"/>
    <mergeCell ref="A1022:A1026"/>
    <mergeCell ref="B1022:B1026"/>
    <mergeCell ref="A1027:A1031"/>
    <mergeCell ref="B1027:B1031"/>
    <mergeCell ref="A1032:A1036"/>
    <mergeCell ref="B1032:B1036"/>
    <mergeCell ref="A1037:A1041"/>
    <mergeCell ref="B1037:B1041"/>
    <mergeCell ref="A1042:A1046"/>
    <mergeCell ref="B1042:B1046"/>
    <mergeCell ref="A1067:A1071"/>
    <mergeCell ref="B1067:B1071"/>
    <mergeCell ref="A1072:A1076"/>
    <mergeCell ref="B1072:B1076"/>
    <mergeCell ref="A1077:A1081"/>
    <mergeCell ref="B1077:B1081"/>
    <mergeCell ref="A1082:A1086"/>
    <mergeCell ref="B1082:B1086"/>
    <mergeCell ref="A1087:A1091"/>
    <mergeCell ref="B1087:B1091"/>
    <mergeCell ref="A1092:A1096"/>
    <mergeCell ref="B1092:B1096"/>
    <mergeCell ref="A1097:A1101"/>
    <mergeCell ref="B1097:B1101"/>
    <mergeCell ref="A1102:A1106"/>
    <mergeCell ref="B1102:B1106"/>
    <mergeCell ref="A1107:A1111"/>
    <mergeCell ref="B1107:B1111"/>
    <mergeCell ref="A1112:A1116"/>
    <mergeCell ref="B1112:B1116"/>
    <mergeCell ref="A1117:A1121"/>
    <mergeCell ref="B1117:B1121"/>
    <mergeCell ref="A1122:A1126"/>
    <mergeCell ref="B1122:B1126"/>
    <mergeCell ref="A1127:A1131"/>
    <mergeCell ref="B1127:B1131"/>
    <mergeCell ref="A1132:A1136"/>
    <mergeCell ref="B1132:B1136"/>
    <mergeCell ref="A1137:A1141"/>
    <mergeCell ref="B1137:B1141"/>
    <mergeCell ref="A1142:A1146"/>
    <mergeCell ref="B1142:B1146"/>
    <mergeCell ref="A1147:A1151"/>
    <mergeCell ref="B1147:B1151"/>
    <mergeCell ref="A1152:A1156"/>
    <mergeCell ref="B1152:B1156"/>
    <mergeCell ref="A1157:A1161"/>
    <mergeCell ref="B1157:B1161"/>
    <mergeCell ref="A1162:A1166"/>
    <mergeCell ref="B1162:B1166"/>
    <mergeCell ref="A1192:A1196"/>
    <mergeCell ref="B1192:B1196"/>
    <mergeCell ref="A1197:A1201"/>
    <mergeCell ref="B1197:B1201"/>
    <mergeCell ref="A1202:A1206"/>
    <mergeCell ref="B1202:B1206"/>
    <mergeCell ref="A1167:A1171"/>
    <mergeCell ref="B1167:B1171"/>
    <mergeCell ref="A1172:A1176"/>
    <mergeCell ref="B1172:B1176"/>
    <mergeCell ref="A1177:A1181"/>
    <mergeCell ref="B1177:B1181"/>
    <mergeCell ref="A1182:A1186"/>
    <mergeCell ref="B1182:B1186"/>
    <mergeCell ref="A1187:A1191"/>
    <mergeCell ref="B1187:B1191"/>
    <mergeCell ref="A1207:A1211"/>
    <mergeCell ref="B1207:B1211"/>
    <mergeCell ref="A1212:A1216"/>
    <mergeCell ref="B1212:B1216"/>
    <mergeCell ref="A1217:A1221"/>
    <mergeCell ref="B1217:B1221"/>
    <mergeCell ref="A1222:A1226"/>
    <mergeCell ref="B1222:B1226"/>
    <mergeCell ref="A1227:A1231"/>
    <mergeCell ref="B1227:B1231"/>
    <mergeCell ref="A1267:A1271"/>
    <mergeCell ref="B1267:B1271"/>
    <mergeCell ref="A1272:A1276"/>
    <mergeCell ref="B1272:B1276"/>
    <mergeCell ref="A1277:A1281"/>
    <mergeCell ref="B1277:B1281"/>
    <mergeCell ref="A1232:A1236"/>
    <mergeCell ref="B1232:B1236"/>
    <mergeCell ref="A1237:A1241"/>
    <mergeCell ref="B1237:B1241"/>
    <mergeCell ref="A1242:A1246"/>
    <mergeCell ref="B1242:B1246"/>
    <mergeCell ref="A1247:A1251"/>
    <mergeCell ref="B1247:B1251"/>
    <mergeCell ref="A1252:A1256"/>
    <mergeCell ref="B1252:B1256"/>
    <mergeCell ref="A1257:A1261"/>
    <mergeCell ref="B1257:B1261"/>
    <mergeCell ref="A1262:A1266"/>
    <mergeCell ref="B1262:B1266"/>
    <mergeCell ref="A1307:A1311"/>
    <mergeCell ref="B1307:B1311"/>
    <mergeCell ref="A1312:A1316"/>
    <mergeCell ref="B1312:B1316"/>
    <mergeCell ref="A1282:A1286"/>
    <mergeCell ref="B1282:B1286"/>
    <mergeCell ref="A1317:A1321"/>
    <mergeCell ref="B1317:B1321"/>
    <mergeCell ref="A1287:A1291"/>
    <mergeCell ref="B1287:B1291"/>
    <mergeCell ref="A1292:A1296"/>
    <mergeCell ref="B1292:B1296"/>
    <mergeCell ref="A1297:A1301"/>
    <mergeCell ref="B1297:B1301"/>
    <mergeCell ref="A1302:A1306"/>
    <mergeCell ref="B1302:B1306"/>
    <mergeCell ref="A1322:A1326"/>
    <mergeCell ref="B1322:B1326"/>
    <mergeCell ref="A1327:A1331"/>
    <mergeCell ref="B1327:B1331"/>
    <mergeCell ref="A1332:A1336"/>
    <mergeCell ref="B1332:B1336"/>
    <mergeCell ref="A1337:A1341"/>
    <mergeCell ref="B1337:B1341"/>
    <mergeCell ref="B792:B796"/>
    <mergeCell ref="B797:B801"/>
    <mergeCell ref="A792:A796"/>
    <mergeCell ref="A797:A801"/>
    <mergeCell ref="B877:B881"/>
    <mergeCell ref="B882:B886"/>
    <mergeCell ref="B887:B891"/>
    <mergeCell ref="B892:B896"/>
    <mergeCell ref="B897:B901"/>
    <mergeCell ref="A877:A881"/>
    <mergeCell ref="A882:A886"/>
    <mergeCell ref="A887:A891"/>
    <mergeCell ref="A892:A896"/>
    <mergeCell ref="A897:A901"/>
    <mergeCell ref="A852:A856"/>
    <mergeCell ref="B852:B856"/>
    <mergeCell ref="A857:A861"/>
    <mergeCell ref="B857:B861"/>
    <mergeCell ref="A862:A866"/>
    <mergeCell ref="B862:B866"/>
    <mergeCell ref="A867:A871"/>
    <mergeCell ref="B867:B871"/>
    <mergeCell ref="A872:A876"/>
    <mergeCell ref="B872:B87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2</vt:lpstr>
      <vt:lpstr>форма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2017-03-06T11:44:53Z</cp:lastPrinted>
  <dcterms:created xsi:type="dcterms:W3CDTF">1996-10-08T23:32:33Z</dcterms:created>
  <dcterms:modified xsi:type="dcterms:W3CDTF">2017-05-17T14:54:54Z</dcterms:modified>
</cp:coreProperties>
</file>